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ríjmy" sheetId="1" r:id="rId1"/>
    <sheet name="Výdavky 1" sheetId="4" r:id="rId2"/>
    <sheet name="Výdavky 2" sheetId="5" r:id="rId3"/>
    <sheet name="Kontrola" sheetId="8" r:id="rId4"/>
    <sheet name="Prvá strana" sheetId="10" r:id="rId5"/>
  </sheets>
  <definedNames>
    <definedName name="_xlnm.Print_Area" localSheetId="0">Príjmy!$A$1:$I$56</definedName>
    <definedName name="_xlnm.Print_Area" localSheetId="1">'Výdavky 1'!$A$1:$I$69</definedName>
    <definedName name="_xlnm.Print_Area" localSheetId="2">'Výdavky 2'!$A$1:$I$64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/>
  <c r="E45"/>
  <c r="D45"/>
  <c r="C45"/>
  <c r="I45"/>
  <c r="H45"/>
  <c r="G45"/>
  <c r="F27" i="5"/>
  <c r="F59"/>
  <c r="E59"/>
  <c r="F37"/>
  <c r="F31"/>
  <c r="F15"/>
  <c r="F11"/>
  <c r="F68" i="4"/>
  <c r="F62"/>
  <c r="F58"/>
  <c r="F49"/>
  <c r="F40"/>
  <c r="F27"/>
  <c r="F19"/>
  <c r="F9"/>
  <c r="F39" i="1"/>
  <c r="F31"/>
  <c r="F17"/>
  <c r="C62" i="5"/>
  <c r="C59"/>
  <c r="C37"/>
  <c r="C31"/>
  <c r="C27"/>
  <c r="C21"/>
  <c r="C15"/>
  <c r="C11"/>
  <c r="C5"/>
  <c r="C68" i="4"/>
  <c r="C65"/>
  <c r="C62"/>
  <c r="C58"/>
  <c r="C52"/>
  <c r="C49"/>
  <c r="C43"/>
  <c r="C40"/>
  <c r="C37"/>
  <c r="C34"/>
  <c r="C30"/>
  <c r="C27"/>
  <c r="C23"/>
  <c r="C19"/>
  <c r="C13"/>
  <c r="C9"/>
  <c r="I52" i="1"/>
  <c r="H52"/>
  <c r="G52"/>
  <c r="F52"/>
  <c r="E52"/>
  <c r="C39"/>
  <c r="D39"/>
  <c r="C52"/>
  <c r="C31"/>
  <c r="C17"/>
  <c r="C53" l="1"/>
  <c r="C63" i="5"/>
  <c r="F53" i="1"/>
  <c r="F15" i="8"/>
  <c r="F14"/>
  <c r="F7"/>
  <c r="F6"/>
  <c r="F5"/>
  <c r="G7"/>
  <c r="G17" i="1"/>
  <c r="H17"/>
  <c r="I17"/>
  <c r="G31"/>
  <c r="H31"/>
  <c r="I31"/>
  <c r="G39"/>
  <c r="H39"/>
  <c r="I39"/>
  <c r="I7" i="8"/>
  <c r="I6"/>
  <c r="I62" i="5"/>
  <c r="I15" i="8" s="1"/>
  <c r="I59" i="5"/>
  <c r="I14" i="8" s="1"/>
  <c r="I37" i="5"/>
  <c r="I31"/>
  <c r="I27"/>
  <c r="I21"/>
  <c r="I15"/>
  <c r="I11"/>
  <c r="I5"/>
  <c r="I68" i="4"/>
  <c r="I65"/>
  <c r="I62"/>
  <c r="I58"/>
  <c r="I52"/>
  <c r="I49"/>
  <c r="I43"/>
  <c r="I40"/>
  <c r="I37"/>
  <c r="I34"/>
  <c r="I30"/>
  <c r="I27"/>
  <c r="I23"/>
  <c r="I19"/>
  <c r="I13"/>
  <c r="I9"/>
  <c r="D52" i="1"/>
  <c r="I53" l="1"/>
  <c r="H53"/>
  <c r="G53"/>
  <c r="G5" i="8"/>
  <c r="G8" s="1"/>
  <c r="F16"/>
  <c r="F8"/>
  <c r="I5"/>
  <c r="I8" s="1"/>
  <c r="I63" i="5"/>
  <c r="D7" i="8"/>
  <c r="D6"/>
  <c r="D62" i="5"/>
  <c r="D59"/>
  <c r="D37"/>
  <c r="D31"/>
  <c r="D27"/>
  <c r="D21"/>
  <c r="D15"/>
  <c r="D11"/>
  <c r="D5"/>
  <c r="D68" i="4"/>
  <c r="D65"/>
  <c r="D62"/>
  <c r="D58"/>
  <c r="D52"/>
  <c r="D49"/>
  <c r="D43"/>
  <c r="D40"/>
  <c r="D37"/>
  <c r="D34"/>
  <c r="D30"/>
  <c r="D27"/>
  <c r="D23"/>
  <c r="D19"/>
  <c r="D13"/>
  <c r="D9"/>
  <c r="H62" i="5"/>
  <c r="H59"/>
  <c r="H37"/>
  <c r="H31"/>
  <c r="H27"/>
  <c r="H21"/>
  <c r="H15"/>
  <c r="H11"/>
  <c r="H5"/>
  <c r="G62"/>
  <c r="G15" i="8" s="1"/>
  <c r="G59" i="5"/>
  <c r="G37"/>
  <c r="G31"/>
  <c r="G27"/>
  <c r="G21"/>
  <c r="G15"/>
  <c r="G11"/>
  <c r="G5"/>
  <c r="E62"/>
  <c r="E15" i="8" s="1"/>
  <c r="E14"/>
  <c r="E37" i="5"/>
  <c r="E31"/>
  <c r="E27"/>
  <c r="E21"/>
  <c r="E15"/>
  <c r="E11"/>
  <c r="E5"/>
  <c r="H68" i="4"/>
  <c r="H65"/>
  <c r="H62"/>
  <c r="H58"/>
  <c r="H52"/>
  <c r="H49"/>
  <c r="H43"/>
  <c r="H40"/>
  <c r="H37"/>
  <c r="H34"/>
  <c r="H30"/>
  <c r="H27"/>
  <c r="H23"/>
  <c r="H19"/>
  <c r="H13"/>
  <c r="H9"/>
  <c r="G68"/>
  <c r="G65"/>
  <c r="G62"/>
  <c r="G58"/>
  <c r="G52"/>
  <c r="G49"/>
  <c r="G43"/>
  <c r="G40"/>
  <c r="G37"/>
  <c r="G34"/>
  <c r="G30"/>
  <c r="G27"/>
  <c r="G23"/>
  <c r="G19"/>
  <c r="G13"/>
  <c r="G9"/>
  <c r="E68"/>
  <c r="E65"/>
  <c r="E62"/>
  <c r="E58"/>
  <c r="E52"/>
  <c r="E49"/>
  <c r="E43"/>
  <c r="E40"/>
  <c r="E37"/>
  <c r="E34"/>
  <c r="E30"/>
  <c r="E27"/>
  <c r="E23"/>
  <c r="E19"/>
  <c r="E13"/>
  <c r="E9"/>
  <c r="D31" i="1"/>
  <c r="D17"/>
  <c r="D53" l="1"/>
  <c r="I13" i="8"/>
  <c r="I16" s="1"/>
  <c r="I18" s="1"/>
  <c r="G13"/>
  <c r="G16" s="1"/>
  <c r="G18" s="1"/>
  <c r="F18"/>
  <c r="D63" i="5"/>
  <c r="H63"/>
  <c r="D5" i="8"/>
  <c r="E16"/>
  <c r="G63" i="5"/>
  <c r="E63"/>
  <c r="H15" i="8" l="1"/>
  <c r="H14"/>
  <c r="H7"/>
  <c r="H6"/>
  <c r="H5" l="1"/>
  <c r="H8" s="1"/>
  <c r="H16"/>
  <c r="H18" l="1"/>
  <c r="C7"/>
  <c r="E7" l="1"/>
  <c r="E6"/>
  <c r="C6" l="1"/>
  <c r="D15"/>
  <c r="D14"/>
  <c r="D13" l="1"/>
  <c r="E39" i="1" l="1"/>
  <c r="E31"/>
  <c r="E17"/>
  <c r="E53" l="1"/>
  <c r="E5" i="8"/>
  <c r="E8" s="1"/>
  <c r="C15"/>
  <c r="C14"/>
  <c r="E18" l="1"/>
  <c r="D16" l="1"/>
  <c r="D8"/>
  <c r="C13" l="1"/>
  <c r="C16" s="1"/>
  <c r="C5" l="1"/>
  <c r="C8" s="1"/>
</calcChain>
</file>

<file path=xl/sharedStrings.xml><?xml version="1.0" encoding="utf-8"?>
<sst xmlns="http://schemas.openxmlformats.org/spreadsheetml/2006/main" count="238" uniqueCount="117">
  <si>
    <t>Daňové príjmy</t>
  </si>
  <si>
    <t>Výnos dane z príjmov samospráve</t>
  </si>
  <si>
    <t>Daň za psa</t>
  </si>
  <si>
    <t>Daň za užívanie verejného priestranstva</t>
  </si>
  <si>
    <t>Daň za nevýherných hracích automatov</t>
  </si>
  <si>
    <t>Daň za jadrové zariadenia</t>
  </si>
  <si>
    <t>Poplatky za komunálny odpad</t>
  </si>
  <si>
    <t>Za prenajaté pozemky</t>
  </si>
  <si>
    <t>Za prenájom budov, priestorov a objektov</t>
  </si>
  <si>
    <t>Za prenájom strojov, prístrojov a zariadení</t>
  </si>
  <si>
    <t>Za porušenie predpisov</t>
  </si>
  <si>
    <t>Za predaj výrobkov a služieb</t>
  </si>
  <si>
    <t>Za stravné</t>
  </si>
  <si>
    <t>Za školy a školské zariadenia - MŠ</t>
  </si>
  <si>
    <t>Za odpadové vody</t>
  </si>
  <si>
    <t>Za predaj pozemkov</t>
  </si>
  <si>
    <t>Nedaňové príjmy:</t>
  </si>
  <si>
    <t xml:space="preserve">Úroky </t>
  </si>
  <si>
    <t>Z vratiek</t>
  </si>
  <si>
    <t>Tuzemské bežné granty a transfery:</t>
  </si>
  <si>
    <t>Granty</t>
  </si>
  <si>
    <t>Zo ŠR - prenesený výkon</t>
  </si>
  <si>
    <t>Prevod zostatkov</t>
  </si>
  <si>
    <t>Príjmy spolu</t>
  </si>
  <si>
    <t>Medzisúčet:</t>
  </si>
  <si>
    <t>Kapitálové príjmy</t>
  </si>
  <si>
    <t>Bežné príjmy</t>
  </si>
  <si>
    <t>Bežné výdavky</t>
  </si>
  <si>
    <t>01.1.1. Verejná správa</t>
  </si>
  <si>
    <t>01.1.2. Finančné a rozpočtové záležitosti</t>
  </si>
  <si>
    <t>01.3.3. Iné všeobecné služby - matričný úrad</t>
  </si>
  <si>
    <t>01.7.0. Transakcie verejného dlhu</t>
  </si>
  <si>
    <t>Splácanie tuzemskej istiny</t>
  </si>
  <si>
    <t>03.2.0. Ochrana pred požiarmi</t>
  </si>
  <si>
    <t>04.5.1. Cestná doprava</t>
  </si>
  <si>
    <t>05.1.0. Nakladanie s odpadmi</t>
  </si>
  <si>
    <t>05.2.0. Nakladanie s odpadovými vodami</t>
  </si>
  <si>
    <t>05.3.0. Znižovanie znečistenia - vodné toky</t>
  </si>
  <si>
    <t>06.1.0. Rozvoj bývania</t>
  </si>
  <si>
    <t>06.2.0. Rozvoj obcí</t>
  </si>
  <si>
    <t>06.4.0. Verejné osvetlenie</t>
  </si>
  <si>
    <t>08.1.0. Rekreačné a športové služby</t>
  </si>
  <si>
    <t>Bežné transfery</t>
  </si>
  <si>
    <t>08.2.0. Kultúrne služby</t>
  </si>
  <si>
    <t>08.4.0. Náboženské a iné spoločenské služby - cintoríny</t>
  </si>
  <si>
    <t>08.6.0. Rekreačné, kultúrne a náboženské podujatia</t>
  </si>
  <si>
    <t>09.1.2. Primárne vzdelávanie - CZŠ</t>
  </si>
  <si>
    <t>09.6.0.1. Vedľajšie služby - predprimárne vzdelávanie - ŠJ</t>
  </si>
  <si>
    <t>Kapitálové výdavky</t>
  </si>
  <si>
    <t>Výdavkové finančné operácie</t>
  </si>
  <si>
    <t>Príjmové finančné operácie</t>
  </si>
  <si>
    <t>Výdavky spolu:</t>
  </si>
  <si>
    <t>Príjmy</t>
  </si>
  <si>
    <t>Daň z nehnuteľností - pozemky</t>
  </si>
  <si>
    <t>Daň z nehnuteľností - stavby</t>
  </si>
  <si>
    <t>Daň z nehnuteľností - byty</t>
  </si>
  <si>
    <t>08.3.0. Obecný rozhlas</t>
  </si>
  <si>
    <t>10.4.0. Rodina a deti</t>
  </si>
  <si>
    <t xml:space="preserve">Bežné transfery </t>
  </si>
  <si>
    <t>09.1.1. Predprimárne vzdelávanie - MŠ</t>
  </si>
  <si>
    <t>Výdavky</t>
  </si>
  <si>
    <t>Kontrola</t>
  </si>
  <si>
    <t>Z rozpočtu VÚC</t>
  </si>
  <si>
    <t>Mzdy, platy, služob. príjmy</t>
  </si>
  <si>
    <t>Poistné a príspevky do poisťovní</t>
  </si>
  <si>
    <t>Tovary a služby</t>
  </si>
  <si>
    <t>Bežné tranfery</t>
  </si>
  <si>
    <t>Splácanie úrokov a ostatné plnenia</t>
  </si>
  <si>
    <t>Mzdy, platy, služobné príjmy</t>
  </si>
  <si>
    <t>09.1.1. Predprimárne vzdelávanie</t>
  </si>
  <si>
    <t>Zvesené dňa:</t>
  </si>
  <si>
    <t>Schválené obecným zastupiteľstvom dňa:                                            uznesením č.:</t>
  </si>
  <si>
    <t>Z predaja nehmotných aktív</t>
  </si>
  <si>
    <t>Prostriedky predchádzajúcich rokov</t>
  </si>
  <si>
    <t>Zo štátneho rozpočtu</t>
  </si>
  <si>
    <t>Rozpočet     2022</t>
  </si>
  <si>
    <t>Rozpočet 2022</t>
  </si>
  <si>
    <t>09.1.2. Predprimárne vzdelávanie - CZŠ</t>
  </si>
  <si>
    <t>Obstarávanie kapitálových aktív</t>
  </si>
  <si>
    <t xml:space="preserve">Zo ŠR </t>
  </si>
  <si>
    <t xml:space="preserve">Trans.subj.mimo VS </t>
  </si>
  <si>
    <t>Úvery  Primabanka</t>
  </si>
  <si>
    <t>Úvery ŠFRB</t>
  </si>
  <si>
    <t>Rozpočet 2023</t>
  </si>
  <si>
    <t>Z náhrad z poistného plnenia</t>
  </si>
  <si>
    <t>Od ostat.subj.ver.správy</t>
  </si>
  <si>
    <t>Rozpočet     2023</t>
  </si>
  <si>
    <t>Dňom vyvesenia návrhu rozpočtu začína plynúť najmenej desaťdňová lehota, počas ktorej</t>
  </si>
  <si>
    <t>môžu fyzické osoby a právnické osoby uplatniť pripomienku k návrhu rozpočtu v písomnej</t>
  </si>
  <si>
    <t>forme, elektronicky alebo ústne do zápisnice na obecnom úrade. Pripomienkou možno v</t>
  </si>
  <si>
    <t>určenej lehote navrhnúť nový text alebo odporučiť úpravu textu, a to doplnenie, zmenu</t>
  </si>
  <si>
    <t>vypustenie alebo spresnenie pôvodného textu. Z pripomienky musí byť zrejmé, kto ju</t>
  </si>
  <si>
    <t>ak nie sú zdôvodnené.</t>
  </si>
  <si>
    <t>predkladá. Na ostatné podnety nemusí navrhovateľ rozpočtu prihliadať, a to najmä vtedy.</t>
  </si>
  <si>
    <t>Skutočnosť    2020</t>
  </si>
  <si>
    <t>Skutočnosť 2020</t>
  </si>
  <si>
    <t>04.5.1 Cestná doprava</t>
  </si>
  <si>
    <t>05.3.0. Znižovanie znečistenia</t>
  </si>
  <si>
    <t>Rozpočet     2024</t>
  </si>
  <si>
    <t>Rozpočet 2024</t>
  </si>
  <si>
    <t>Rozpočet obce Nová Dedina na rok 2023 - 2025</t>
  </si>
  <si>
    <t>Skutočnosť    2021</t>
  </si>
  <si>
    <t>Prijaté fin.zábezpeky</t>
  </si>
  <si>
    <t>Skutočnosť 2021</t>
  </si>
  <si>
    <t>Predpokladaná skutočnosť r. 2022</t>
  </si>
  <si>
    <t>Predpokl. skutoč. r.2022</t>
  </si>
  <si>
    <t>08.4.0. Náboženské a iné spol.služby</t>
  </si>
  <si>
    <t>Návrh rozpočtu obce Nová Dedina na roky 2023 - 2025</t>
  </si>
  <si>
    <t>Vypracoval: Milota Dianišová</t>
  </si>
  <si>
    <t xml:space="preserve">Zverejnené dňa:  </t>
  </si>
  <si>
    <t xml:space="preserve">Vyhodnotenie pripomienok sa uskutoční dňa </t>
  </si>
  <si>
    <t>Rozpočet     2025</t>
  </si>
  <si>
    <t>Rozpočet 2025</t>
  </si>
  <si>
    <t>Správne poplatky</t>
  </si>
  <si>
    <t>10.2.0. Staroba - denný stacionár</t>
  </si>
  <si>
    <t>10.7.0. Sociálna pomoc občanom v hmotnej núdzi-Ukrajina</t>
  </si>
  <si>
    <t xml:space="preserve">Leader MASKA / na MŠ /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</si>
</sst>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0" xfId="0" applyFont="1"/>
    <xf numFmtId="4" fontId="0" fillId="0" borderId="1" xfId="0" applyNumberFormat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4" fontId="1" fillId="3" borderId="1" xfId="0" applyNumberFormat="1" applyFont="1" applyFill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0" fontId="0" fillId="7" borderId="1" xfId="0" applyFill="1" applyBorder="1"/>
    <xf numFmtId="0" fontId="1" fillId="5" borderId="9" xfId="0" applyFont="1" applyFill="1" applyBorder="1" applyAlignment="1">
      <alignment horizontal="center"/>
    </xf>
    <xf numFmtId="4" fontId="0" fillId="7" borderId="1" xfId="0" applyNumberFormat="1" applyFill="1" applyBorder="1" applyAlignment="1">
      <alignment horizontal="right"/>
    </xf>
    <xf numFmtId="4" fontId="0" fillId="7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/>
    <xf numFmtId="4" fontId="5" fillId="7" borderId="1" xfId="0" applyNumberFormat="1" applyFont="1" applyFill="1" applyBorder="1" applyAlignment="1">
      <alignment horizontal="right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0" fillId="7" borderId="1" xfId="0" applyNumberFormat="1" applyFill="1" applyBorder="1"/>
    <xf numFmtId="4" fontId="0" fillId="0" borderId="0" xfId="0" applyNumberFormat="1"/>
    <xf numFmtId="0" fontId="0" fillId="4" borderId="3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/>
    <xf numFmtId="0" fontId="0" fillId="4" borderId="0" xfId="0" applyFill="1"/>
    <xf numFmtId="0" fontId="9" fillId="0" borderId="0" xfId="0" applyFont="1"/>
    <xf numFmtId="0" fontId="0" fillId="4" borderId="3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8" fillId="0" borderId="0" xfId="0" applyFont="1"/>
    <xf numFmtId="4" fontId="0" fillId="0" borderId="1" xfId="0" applyNumberForma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0" applyFont="1" applyFill="1"/>
    <xf numFmtId="0" fontId="3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3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4" borderId="2" xfId="0" applyFill="1" applyBorder="1"/>
    <xf numFmtId="0" fontId="0" fillId="4" borderId="10" xfId="0" applyFill="1" applyBorder="1"/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4" borderId="1" xfId="0" applyFill="1" applyBorder="1"/>
    <xf numFmtId="0" fontId="1" fillId="6" borderId="1" xfId="0" applyFont="1" applyFill="1" applyBorder="1"/>
    <xf numFmtId="0" fontId="1" fillId="5" borderId="1" xfId="0" applyFont="1" applyFill="1" applyBorder="1" applyAlignment="1">
      <alignment horizontal="center"/>
    </xf>
    <xf numFmtId="4" fontId="0" fillId="4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1" fillId="3" borderId="2" xfId="0" applyNumberFormat="1" applyFont="1" applyFill="1" applyBorder="1" applyAlignment="1">
      <alignment horizontal="left"/>
    </xf>
    <xf numFmtId="4" fontId="1" fillId="3" borderId="3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2" xfId="0" applyBorder="1"/>
    <xf numFmtId="0" fontId="0" fillId="0" borderId="3" xfId="0" applyBorder="1"/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3300"/>
      <color rgb="FF067423"/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3629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0</xdr:colOff>
      <xdr:row>1</xdr:row>
      <xdr:rowOff>104775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39127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10</xdr:col>
      <xdr:colOff>714375</xdr:colOff>
      <xdr:row>1</xdr:row>
      <xdr:rowOff>104775</xdr:rowOff>
    </xdr:from>
    <xdr:ext cx="184731" cy="264560"/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xmlns="" id="{AB2A9E36-90D0-4406-950D-7AB6C1F0685F}"/>
            </a:ext>
          </a:extLst>
        </xdr:cNvPr>
        <xdr:cNvSpPr txBox="1"/>
      </xdr:nvSpPr>
      <xdr:spPr>
        <a:xfrm>
          <a:off x="34004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0</xdr:colOff>
      <xdr:row>1</xdr:row>
      <xdr:rowOff>104775</xdr:rowOff>
    </xdr:from>
    <xdr:ext cx="184731" cy="264560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xmlns="" id="{8185D1F1-1F50-45F9-937C-DDBC6BEC0B5B}"/>
            </a:ext>
          </a:extLst>
        </xdr:cNvPr>
        <xdr:cNvSpPr txBox="1"/>
      </xdr:nvSpPr>
      <xdr:spPr>
        <a:xfrm>
          <a:off x="42862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1</xdr:row>
      <xdr:rowOff>104775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xmlns="" id="{8935AFF9-6DDF-4CC9-8DD1-4E976461D588}"/>
            </a:ext>
          </a:extLst>
        </xdr:cNvPr>
        <xdr:cNvSpPr txBox="1"/>
      </xdr:nvSpPr>
      <xdr:spPr>
        <a:xfrm>
          <a:off x="6216316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9" name="BlokTextu 8">
          <a:extLst>
            <a:ext uri="{FF2B5EF4-FFF2-40B4-BE49-F238E27FC236}">
              <a16:creationId xmlns:a16="http://schemas.microsoft.com/office/drawing/2014/main" xmlns="" id="{9D29FBAA-20BA-4C4E-AE05-1C3E2C954ADF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10" name="BlokTextu 9">
          <a:extLst>
            <a:ext uri="{FF2B5EF4-FFF2-40B4-BE49-F238E27FC236}">
              <a16:creationId xmlns:a16="http://schemas.microsoft.com/office/drawing/2014/main" xmlns="" id="{64AF59B9-4B47-4BDE-9301-BDBF1E953CF7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xmlns="" id="{A153BE58-E5A4-4BF7-A98C-67B15668D911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2" name="BlokTextu 11">
          <a:extLst>
            <a:ext uri="{FF2B5EF4-FFF2-40B4-BE49-F238E27FC236}">
              <a16:creationId xmlns:a16="http://schemas.microsoft.com/office/drawing/2014/main" xmlns="" id="{230BE7BC-1216-4089-B4B4-F895D8C4AA07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3" name="BlokTextu 12">
          <a:extLst>
            <a:ext uri="{FF2B5EF4-FFF2-40B4-BE49-F238E27FC236}">
              <a16:creationId xmlns:a16="http://schemas.microsoft.com/office/drawing/2014/main" xmlns="" id="{12C138E0-6ABA-47E5-9F50-51E142FB1ECC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1</xdr:row>
      <xdr:rowOff>104775</xdr:rowOff>
    </xdr:from>
    <xdr:ext cx="184731" cy="264560"/>
    <xdr:sp macro="" textlink="">
      <xdr:nvSpPr>
        <xdr:cNvPr id="14" name="BlokTextu 13">
          <a:extLst>
            <a:ext uri="{FF2B5EF4-FFF2-40B4-BE49-F238E27FC236}">
              <a16:creationId xmlns:a16="http://schemas.microsoft.com/office/drawing/2014/main" xmlns="" id="{7368908A-8861-4EA0-8FFE-2D528DBA3DAC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15" name="BlokTextu 14">
          <a:extLst>
            <a:ext uri="{FF2B5EF4-FFF2-40B4-BE49-F238E27FC236}">
              <a16:creationId xmlns:a16="http://schemas.microsoft.com/office/drawing/2014/main" xmlns="" id="{2CEA7D9F-B62D-4E0C-AA39-B2D1A348E4B2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6" name="BlokTextu 15">
          <a:extLst>
            <a:ext uri="{FF2B5EF4-FFF2-40B4-BE49-F238E27FC236}">
              <a16:creationId xmlns:a16="http://schemas.microsoft.com/office/drawing/2014/main" xmlns="" id="{716528D6-360D-478F-BB17-AB4CCFC50053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xmlns="" id="{D6E5C83C-0629-4468-A119-2A12789F53FB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1</xdr:row>
      <xdr:rowOff>104775</xdr:rowOff>
    </xdr:from>
    <xdr:ext cx="184731" cy="264560"/>
    <xdr:sp macro="" textlink="">
      <xdr:nvSpPr>
        <xdr:cNvPr id="18" name="BlokTextu 17">
          <a:extLst>
            <a:ext uri="{FF2B5EF4-FFF2-40B4-BE49-F238E27FC236}">
              <a16:creationId xmlns:a16="http://schemas.microsoft.com/office/drawing/2014/main" xmlns="" id="{1C9128FB-78BF-4964-BFF2-B0BC4B79C8E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19" name="BlokTextu 18">
          <a:extLst>
            <a:ext uri="{FF2B5EF4-FFF2-40B4-BE49-F238E27FC236}">
              <a16:creationId xmlns:a16="http://schemas.microsoft.com/office/drawing/2014/main" xmlns="" id="{9D208541-E82F-4E05-B6C9-DC28E2AA8653}"/>
            </a:ext>
          </a:extLst>
        </xdr:cNvPr>
        <xdr:cNvSpPr txBox="1"/>
      </xdr:nvSpPr>
      <xdr:spPr>
        <a:xfrm>
          <a:off x="34004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22" name="BlokTextu 21">
          <a:extLst>
            <a:ext uri="{FF2B5EF4-FFF2-40B4-BE49-F238E27FC236}">
              <a16:creationId xmlns:a16="http://schemas.microsoft.com/office/drawing/2014/main" xmlns="" id="{130ACE82-CEDC-4F10-A53F-FA8F5FBEDE86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23" name="BlokTextu 22">
          <a:extLst>
            <a:ext uri="{FF2B5EF4-FFF2-40B4-BE49-F238E27FC236}">
              <a16:creationId xmlns:a16="http://schemas.microsoft.com/office/drawing/2014/main" xmlns="" id="{0954E6A9-C91B-412A-94E4-32E9ADA91124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1</xdr:row>
      <xdr:rowOff>104775</xdr:rowOff>
    </xdr:from>
    <xdr:ext cx="184731" cy="264560"/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xmlns="" id="{8935AFF9-6DDF-4CC9-8DD1-4E976461D588}"/>
            </a:ext>
          </a:extLst>
        </xdr:cNvPr>
        <xdr:cNvSpPr txBox="1"/>
      </xdr:nvSpPr>
      <xdr:spPr>
        <a:xfrm>
          <a:off x="356936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4" name="BlokTextu 23">
          <a:extLst>
            <a:ext uri="{FF2B5EF4-FFF2-40B4-BE49-F238E27FC236}">
              <a16:creationId xmlns:a16="http://schemas.microsoft.com/office/drawing/2014/main" xmlns="" id="{9D29FBAA-20BA-4C4E-AE05-1C3E2C954ADF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5" name="BlokTextu 24">
          <a:extLst>
            <a:ext uri="{FF2B5EF4-FFF2-40B4-BE49-F238E27FC236}">
              <a16:creationId xmlns:a16="http://schemas.microsoft.com/office/drawing/2014/main" xmlns="" id="{64AF59B9-4B47-4BDE-9301-BDBF1E953CF7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6" name="BlokTextu 25">
          <a:extLst>
            <a:ext uri="{FF2B5EF4-FFF2-40B4-BE49-F238E27FC236}">
              <a16:creationId xmlns:a16="http://schemas.microsoft.com/office/drawing/2014/main" xmlns="" id="{9D208541-E82F-4E05-B6C9-DC28E2AA8653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48" name="BlokTextu 4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0</xdr:colOff>
      <xdr:row>36</xdr:row>
      <xdr:rowOff>104775</xdr:rowOff>
    </xdr:from>
    <xdr:ext cx="184731" cy="264560"/>
    <xdr:sp macro="" textlink="">
      <xdr:nvSpPr>
        <xdr:cNvPr id="49" name="BlokTextu 48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798094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0" name="BlokTextu 4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36</xdr:row>
      <xdr:rowOff>104775</xdr:rowOff>
    </xdr:from>
    <xdr:ext cx="184731" cy="264560"/>
    <xdr:sp macro="" textlink="">
      <xdr:nvSpPr>
        <xdr:cNvPr id="51" name="BlokTextu 50">
          <a:extLst>
            <a:ext uri="{FF2B5EF4-FFF2-40B4-BE49-F238E27FC236}">
              <a16:creationId xmlns:a16="http://schemas.microsoft.com/office/drawing/2014/main" xmlns="" id="{8935AFF9-6DDF-4CC9-8DD1-4E976461D588}"/>
            </a:ext>
          </a:extLst>
        </xdr:cNvPr>
        <xdr:cNvSpPr txBox="1"/>
      </xdr:nvSpPr>
      <xdr:spPr>
        <a:xfrm>
          <a:off x="356936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52" name="BlokTextu 51">
          <a:extLst>
            <a:ext uri="{FF2B5EF4-FFF2-40B4-BE49-F238E27FC236}">
              <a16:creationId xmlns:a16="http://schemas.microsoft.com/office/drawing/2014/main" xmlns="" id="{9D29FBAA-20BA-4C4E-AE05-1C3E2C954ADF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53" name="BlokTextu 52">
          <a:extLst>
            <a:ext uri="{FF2B5EF4-FFF2-40B4-BE49-F238E27FC236}">
              <a16:creationId xmlns:a16="http://schemas.microsoft.com/office/drawing/2014/main" xmlns="" id="{64AF59B9-4B47-4BDE-9301-BDBF1E953CF7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54" name="BlokTextu 53">
          <a:extLst>
            <a:ext uri="{FF2B5EF4-FFF2-40B4-BE49-F238E27FC236}">
              <a16:creationId xmlns:a16="http://schemas.microsoft.com/office/drawing/2014/main" xmlns="" id="{A153BE58-E5A4-4BF7-A98C-67B15668D911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5" name="BlokTextu 54">
          <a:extLst>
            <a:ext uri="{FF2B5EF4-FFF2-40B4-BE49-F238E27FC236}">
              <a16:creationId xmlns:a16="http://schemas.microsoft.com/office/drawing/2014/main" xmlns="" id="{230BE7BC-1216-4089-B4B4-F895D8C4AA07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6" name="BlokTextu 55">
          <a:extLst>
            <a:ext uri="{FF2B5EF4-FFF2-40B4-BE49-F238E27FC236}">
              <a16:creationId xmlns:a16="http://schemas.microsoft.com/office/drawing/2014/main" xmlns="" id="{12C138E0-6ABA-47E5-9F50-51E142FB1ECC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36</xdr:row>
      <xdr:rowOff>104775</xdr:rowOff>
    </xdr:from>
    <xdr:ext cx="184731" cy="264560"/>
    <xdr:sp macro="" textlink="">
      <xdr:nvSpPr>
        <xdr:cNvPr id="57" name="BlokTextu 56">
          <a:extLst>
            <a:ext uri="{FF2B5EF4-FFF2-40B4-BE49-F238E27FC236}">
              <a16:creationId xmlns:a16="http://schemas.microsoft.com/office/drawing/2014/main" xmlns="" id="{7368908A-8861-4EA0-8FFE-2D528DBA3DAC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58" name="BlokTextu 57">
          <a:extLst>
            <a:ext uri="{FF2B5EF4-FFF2-40B4-BE49-F238E27FC236}">
              <a16:creationId xmlns:a16="http://schemas.microsoft.com/office/drawing/2014/main" xmlns="" id="{2CEA7D9F-B62D-4E0C-AA39-B2D1A348E4B2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9" name="BlokTextu 58">
          <a:extLst>
            <a:ext uri="{FF2B5EF4-FFF2-40B4-BE49-F238E27FC236}">
              <a16:creationId xmlns:a16="http://schemas.microsoft.com/office/drawing/2014/main" xmlns="" id="{716528D6-360D-478F-BB17-AB4CCFC50053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60" name="BlokTextu 59">
          <a:extLst>
            <a:ext uri="{FF2B5EF4-FFF2-40B4-BE49-F238E27FC236}">
              <a16:creationId xmlns:a16="http://schemas.microsoft.com/office/drawing/2014/main" xmlns="" id="{D6E5C83C-0629-4468-A119-2A12789F53FB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36</xdr:row>
      <xdr:rowOff>104775</xdr:rowOff>
    </xdr:from>
    <xdr:ext cx="184731" cy="264560"/>
    <xdr:sp macro="" textlink="">
      <xdr:nvSpPr>
        <xdr:cNvPr id="61" name="BlokTextu 60">
          <a:extLst>
            <a:ext uri="{FF2B5EF4-FFF2-40B4-BE49-F238E27FC236}">
              <a16:creationId xmlns:a16="http://schemas.microsoft.com/office/drawing/2014/main" xmlns="" id="{1C9128FB-78BF-4964-BFF2-B0BC4B79C8E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62" name="BlokTextu 61">
          <a:extLst>
            <a:ext uri="{FF2B5EF4-FFF2-40B4-BE49-F238E27FC236}">
              <a16:creationId xmlns:a16="http://schemas.microsoft.com/office/drawing/2014/main" xmlns="" id="{9D208541-E82F-4E05-B6C9-DC28E2AA8653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63" name="BlokTextu 62">
          <a:extLst>
            <a:ext uri="{FF2B5EF4-FFF2-40B4-BE49-F238E27FC236}">
              <a16:creationId xmlns:a16="http://schemas.microsoft.com/office/drawing/2014/main" xmlns="" id="{130ACE82-CEDC-4F10-A53F-FA8F5FBEDE86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64" name="BlokTextu 63">
          <a:extLst>
            <a:ext uri="{FF2B5EF4-FFF2-40B4-BE49-F238E27FC236}">
              <a16:creationId xmlns:a16="http://schemas.microsoft.com/office/drawing/2014/main" xmlns="" id="{0954E6A9-C91B-412A-94E4-32E9ADA91124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36</xdr:row>
      <xdr:rowOff>104775</xdr:rowOff>
    </xdr:from>
    <xdr:ext cx="184731" cy="264560"/>
    <xdr:sp macro="" textlink="">
      <xdr:nvSpPr>
        <xdr:cNvPr id="65" name="BlokTextu 64">
          <a:extLst>
            <a:ext uri="{FF2B5EF4-FFF2-40B4-BE49-F238E27FC236}">
              <a16:creationId xmlns:a16="http://schemas.microsoft.com/office/drawing/2014/main" xmlns="" id="{8935AFF9-6DDF-4CC9-8DD1-4E976461D588}"/>
            </a:ext>
          </a:extLst>
        </xdr:cNvPr>
        <xdr:cNvSpPr txBox="1"/>
      </xdr:nvSpPr>
      <xdr:spPr>
        <a:xfrm>
          <a:off x="268705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6" name="BlokTextu 65">
          <a:extLst>
            <a:ext uri="{FF2B5EF4-FFF2-40B4-BE49-F238E27FC236}">
              <a16:creationId xmlns:a16="http://schemas.microsoft.com/office/drawing/2014/main" xmlns="" id="{9D29FBAA-20BA-4C4E-AE05-1C3E2C954ADF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7" name="BlokTextu 66">
          <a:extLst>
            <a:ext uri="{FF2B5EF4-FFF2-40B4-BE49-F238E27FC236}">
              <a16:creationId xmlns:a16="http://schemas.microsoft.com/office/drawing/2014/main" xmlns="" id="{64AF59B9-4B47-4BDE-9301-BDBF1E953CF7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8" name="BlokTextu 67">
          <a:extLst>
            <a:ext uri="{FF2B5EF4-FFF2-40B4-BE49-F238E27FC236}">
              <a16:creationId xmlns:a16="http://schemas.microsoft.com/office/drawing/2014/main" xmlns="" id="{9D208541-E82F-4E05-B6C9-DC28E2AA8653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workbookViewId="0">
      <selection sqref="A1:I1"/>
    </sheetView>
  </sheetViews>
  <sheetFormatPr defaultRowHeight="15"/>
  <cols>
    <col min="1" max="1" width="8.140625" customWidth="1"/>
    <col min="2" max="2" width="38" customWidth="1"/>
    <col min="3" max="3" width="14.28515625" customWidth="1"/>
    <col min="4" max="4" width="13.28515625" style="27" customWidth="1"/>
    <col min="5" max="5" width="16.140625" customWidth="1"/>
    <col min="6" max="6" width="17.42578125" style="27" customWidth="1"/>
    <col min="7" max="7" width="16" style="25" customWidth="1"/>
    <col min="8" max="9" width="13.28515625" style="27" customWidth="1"/>
  </cols>
  <sheetData>
    <row r="1" spans="1:10" ht="23.25">
      <c r="A1" s="69" t="s">
        <v>100</v>
      </c>
      <c r="B1" s="69"/>
      <c r="C1" s="69"/>
      <c r="D1" s="69"/>
      <c r="E1" s="69"/>
      <c r="F1" s="69"/>
      <c r="G1" s="69"/>
      <c r="H1" s="69"/>
      <c r="I1" s="69"/>
    </row>
    <row r="2" spans="1:10" ht="23.25">
      <c r="A2" s="2"/>
      <c r="B2" s="2"/>
      <c r="C2" s="2"/>
      <c r="D2" s="2"/>
      <c r="E2" s="2"/>
      <c r="F2" s="2"/>
      <c r="G2" s="2"/>
      <c r="H2" s="2"/>
      <c r="I2" s="2"/>
    </row>
    <row r="3" spans="1:10">
      <c r="C3" s="67"/>
      <c r="D3" s="67"/>
      <c r="E3" s="67"/>
      <c r="F3" s="68"/>
    </row>
    <row r="4" spans="1:10" ht="15" customHeight="1">
      <c r="A4" s="82" t="s">
        <v>52</v>
      </c>
      <c r="B4" s="83"/>
      <c r="C4" s="70" t="s">
        <v>94</v>
      </c>
      <c r="D4" s="70" t="s">
        <v>101</v>
      </c>
      <c r="E4" s="70" t="s">
        <v>75</v>
      </c>
      <c r="F4" s="80" t="s">
        <v>104</v>
      </c>
      <c r="G4" s="70" t="s">
        <v>86</v>
      </c>
      <c r="H4" s="70" t="s">
        <v>98</v>
      </c>
      <c r="I4" s="70" t="s">
        <v>111</v>
      </c>
      <c r="J4" s="27"/>
    </row>
    <row r="5" spans="1:10" ht="20.25" customHeight="1">
      <c r="A5" s="84"/>
      <c r="B5" s="85"/>
      <c r="C5" s="71"/>
      <c r="D5" s="71"/>
      <c r="E5" s="71"/>
      <c r="F5" s="81"/>
      <c r="G5" s="71"/>
      <c r="H5" s="71"/>
      <c r="I5" s="71"/>
      <c r="J5" s="27"/>
    </row>
    <row r="6" spans="1:10">
      <c r="A6" s="76" t="s">
        <v>26</v>
      </c>
      <c r="B6" s="77"/>
      <c r="C6" s="16"/>
      <c r="D6" s="16"/>
      <c r="E6" s="16"/>
      <c r="F6" s="16"/>
      <c r="G6" s="16"/>
      <c r="H6" s="16"/>
      <c r="I6" s="16"/>
      <c r="J6" s="27"/>
    </row>
    <row r="7" spans="1:10">
      <c r="A7" s="78" t="s">
        <v>0</v>
      </c>
      <c r="B7" s="79"/>
      <c r="C7" s="55"/>
      <c r="D7" s="33"/>
      <c r="E7" s="23"/>
      <c r="F7" s="49"/>
      <c r="G7" s="49"/>
      <c r="H7" s="49"/>
      <c r="I7" s="49"/>
      <c r="J7" s="27"/>
    </row>
    <row r="8" spans="1:10">
      <c r="A8" s="3">
        <v>111003</v>
      </c>
      <c r="B8" s="3" t="s">
        <v>1</v>
      </c>
      <c r="C8" s="17">
        <v>459293.43</v>
      </c>
      <c r="D8" s="63">
        <v>465529.01</v>
      </c>
      <c r="E8" s="66">
        <v>500000</v>
      </c>
      <c r="F8" s="66">
        <v>512663</v>
      </c>
      <c r="G8" s="66">
        <v>586810</v>
      </c>
      <c r="H8" s="66">
        <v>556918</v>
      </c>
      <c r="I8" s="66">
        <v>621637</v>
      </c>
      <c r="J8" s="27"/>
    </row>
    <row r="9" spans="1:10">
      <c r="A9" s="3">
        <v>121001</v>
      </c>
      <c r="B9" s="3" t="s">
        <v>53</v>
      </c>
      <c r="C9" s="17">
        <v>49378.71</v>
      </c>
      <c r="D9" s="63">
        <v>49668.83</v>
      </c>
      <c r="E9" s="66">
        <v>51290</v>
      </c>
      <c r="F9" s="66">
        <v>51290</v>
      </c>
      <c r="G9" s="66">
        <v>51290</v>
      </c>
      <c r="H9" s="66">
        <v>51290</v>
      </c>
      <c r="I9" s="66">
        <v>51290</v>
      </c>
      <c r="J9" s="27"/>
    </row>
    <row r="10" spans="1:10">
      <c r="A10" s="3">
        <v>121002</v>
      </c>
      <c r="B10" s="3" t="s">
        <v>54</v>
      </c>
      <c r="C10" s="17">
        <v>21892.240000000002</v>
      </c>
      <c r="D10" s="63">
        <v>23682.59</v>
      </c>
      <c r="E10" s="66">
        <v>19420</v>
      </c>
      <c r="F10" s="66">
        <v>19420</v>
      </c>
      <c r="G10" s="66">
        <v>19420</v>
      </c>
      <c r="H10" s="66">
        <v>19420</v>
      </c>
      <c r="I10" s="66">
        <v>19420</v>
      </c>
      <c r="J10" s="27"/>
    </row>
    <row r="11" spans="1:10">
      <c r="A11" s="3">
        <v>121003</v>
      </c>
      <c r="B11" s="3" t="s">
        <v>55</v>
      </c>
      <c r="C11" s="17">
        <v>89.71</v>
      </c>
      <c r="D11" s="63">
        <v>75.61</v>
      </c>
      <c r="E11" s="66">
        <v>100</v>
      </c>
      <c r="F11" s="66">
        <v>100</v>
      </c>
      <c r="G11" s="66">
        <v>100</v>
      </c>
      <c r="H11" s="66">
        <v>100</v>
      </c>
      <c r="I11" s="66">
        <v>100</v>
      </c>
      <c r="J11" s="27"/>
    </row>
    <row r="12" spans="1:10">
      <c r="A12" s="3">
        <v>133001</v>
      </c>
      <c r="B12" s="3" t="s">
        <v>2</v>
      </c>
      <c r="C12" s="17">
        <v>1325</v>
      </c>
      <c r="D12" s="63">
        <v>1255</v>
      </c>
      <c r="E12" s="66">
        <v>1420</v>
      </c>
      <c r="F12" s="66">
        <v>1420</v>
      </c>
      <c r="G12" s="66">
        <v>1420</v>
      </c>
      <c r="H12" s="66">
        <v>1420</v>
      </c>
      <c r="I12" s="66">
        <v>1420</v>
      </c>
      <c r="J12" s="27"/>
    </row>
    <row r="13" spans="1:10">
      <c r="A13" s="3">
        <v>133003</v>
      </c>
      <c r="B13" s="3" t="s">
        <v>4</v>
      </c>
      <c r="C13" s="17">
        <v>299.27</v>
      </c>
      <c r="D13" s="63">
        <v>169.87</v>
      </c>
      <c r="E13" s="66">
        <v>2000</v>
      </c>
      <c r="F13" s="66">
        <v>0</v>
      </c>
      <c r="G13" s="66">
        <v>200</v>
      </c>
      <c r="H13" s="66">
        <v>200</v>
      </c>
      <c r="I13" s="66">
        <v>200</v>
      </c>
      <c r="J13" s="27"/>
    </row>
    <row r="14" spans="1:10">
      <c r="A14" s="3">
        <v>133012</v>
      </c>
      <c r="B14" s="3" t="s">
        <v>3</v>
      </c>
      <c r="C14" s="17">
        <v>0</v>
      </c>
      <c r="D14" s="63">
        <v>0</v>
      </c>
      <c r="E14" s="66">
        <v>100</v>
      </c>
      <c r="F14" s="66">
        <v>100</v>
      </c>
      <c r="G14" s="66">
        <v>100</v>
      </c>
      <c r="H14" s="66">
        <v>100</v>
      </c>
      <c r="I14" s="66">
        <v>100</v>
      </c>
      <c r="J14" s="27"/>
    </row>
    <row r="15" spans="1:10">
      <c r="A15" s="3">
        <v>133013</v>
      </c>
      <c r="B15" s="3" t="s">
        <v>6</v>
      </c>
      <c r="C15" s="17">
        <v>29315.4</v>
      </c>
      <c r="D15" s="63">
        <v>36894.33</v>
      </c>
      <c r="E15" s="66">
        <v>29500</v>
      </c>
      <c r="F15" s="66">
        <v>32800</v>
      </c>
      <c r="G15" s="66">
        <v>43000</v>
      </c>
      <c r="H15" s="66">
        <v>43000</v>
      </c>
      <c r="I15" s="66">
        <v>43000</v>
      </c>
      <c r="J15" s="27"/>
    </row>
    <row r="16" spans="1:10">
      <c r="A16" s="3">
        <v>133014</v>
      </c>
      <c r="B16" s="3" t="s">
        <v>5</v>
      </c>
      <c r="C16" s="17">
        <v>28259.9</v>
      </c>
      <c r="D16" s="63">
        <v>28259.9</v>
      </c>
      <c r="E16" s="66">
        <v>28260</v>
      </c>
      <c r="F16" s="66">
        <v>28260</v>
      </c>
      <c r="G16" s="66">
        <v>28260</v>
      </c>
      <c r="H16" s="66">
        <v>28260</v>
      </c>
      <c r="I16" s="66">
        <v>28260</v>
      </c>
      <c r="J16" s="27"/>
    </row>
    <row r="17" spans="1:10">
      <c r="A17" s="74" t="s">
        <v>24</v>
      </c>
      <c r="B17" s="75"/>
      <c r="C17" s="7">
        <f t="shared" ref="C17:D17" si="0">SUM(C8:C16)</f>
        <v>589853.66</v>
      </c>
      <c r="D17" s="7">
        <f t="shared" si="0"/>
        <v>605535.14</v>
      </c>
      <c r="E17" s="7">
        <f t="shared" ref="E17:G17" si="1">SUM(E8:E16)</f>
        <v>632090</v>
      </c>
      <c r="F17" s="7">
        <f>SUM(F8:F16)</f>
        <v>646053</v>
      </c>
      <c r="G17" s="7">
        <f t="shared" si="1"/>
        <v>730600</v>
      </c>
      <c r="H17" s="7">
        <f t="shared" ref="H17" si="2">SUM(H8:H16)</f>
        <v>700708</v>
      </c>
      <c r="I17" s="7">
        <f t="shared" ref="I17" si="3">SUM(I8:I16)</f>
        <v>765427</v>
      </c>
      <c r="J17" s="27"/>
    </row>
    <row r="18" spans="1:10">
      <c r="A18" s="78" t="s">
        <v>16</v>
      </c>
      <c r="B18" s="79"/>
      <c r="C18" s="55"/>
      <c r="D18" s="33"/>
      <c r="E18" s="23"/>
      <c r="F18" s="49"/>
      <c r="G18" s="49"/>
      <c r="H18" s="49"/>
      <c r="I18" s="49"/>
      <c r="J18" s="27"/>
    </row>
    <row r="19" spans="1:10">
      <c r="A19" s="3">
        <v>212002</v>
      </c>
      <c r="B19" s="3" t="s">
        <v>7</v>
      </c>
      <c r="C19" s="17">
        <v>972.8</v>
      </c>
      <c r="D19" s="63">
        <v>1989.19</v>
      </c>
      <c r="E19" s="66">
        <v>1780</v>
      </c>
      <c r="F19" s="66">
        <v>1780</v>
      </c>
      <c r="G19" s="66">
        <v>1780</v>
      </c>
      <c r="H19" s="66">
        <v>1780</v>
      </c>
      <c r="I19" s="66">
        <v>1780</v>
      </c>
      <c r="J19" s="27"/>
    </row>
    <row r="20" spans="1:10">
      <c r="A20" s="3">
        <v>212003</v>
      </c>
      <c r="B20" s="3" t="s">
        <v>8</v>
      </c>
      <c r="C20" s="17">
        <v>44236.03</v>
      </c>
      <c r="D20" s="63">
        <v>41740.71</v>
      </c>
      <c r="E20" s="66">
        <v>45000</v>
      </c>
      <c r="F20" s="66">
        <v>45000</v>
      </c>
      <c r="G20" s="66">
        <v>45000</v>
      </c>
      <c r="H20" s="66">
        <v>45000</v>
      </c>
      <c r="I20" s="66">
        <v>45000</v>
      </c>
      <c r="J20" s="27"/>
    </row>
    <row r="21" spans="1:10">
      <c r="A21" s="3">
        <v>212004</v>
      </c>
      <c r="B21" s="3" t="s">
        <v>9</v>
      </c>
      <c r="C21" s="17">
        <v>98.5</v>
      </c>
      <c r="D21" s="63">
        <v>46</v>
      </c>
      <c r="E21" s="66">
        <v>100</v>
      </c>
      <c r="F21" s="66">
        <v>170</v>
      </c>
      <c r="G21" s="66">
        <v>100</v>
      </c>
      <c r="H21" s="66">
        <v>100</v>
      </c>
      <c r="I21" s="66">
        <v>100</v>
      </c>
      <c r="J21" s="27"/>
    </row>
    <row r="22" spans="1:10">
      <c r="A22" s="3">
        <v>221002</v>
      </c>
      <c r="B22" s="3" t="s">
        <v>113</v>
      </c>
      <c r="C22" s="17">
        <v>2942</v>
      </c>
      <c r="D22" s="63">
        <v>3153</v>
      </c>
      <c r="E22" s="66">
        <v>5000</v>
      </c>
      <c r="F22" s="66">
        <v>5000</v>
      </c>
      <c r="G22" s="66">
        <v>5000</v>
      </c>
      <c r="H22" s="66">
        <v>5000</v>
      </c>
      <c r="I22" s="66">
        <v>5000</v>
      </c>
      <c r="J22" s="27"/>
    </row>
    <row r="23" spans="1:10">
      <c r="A23" s="3">
        <v>222003</v>
      </c>
      <c r="B23" s="3" t="s">
        <v>10</v>
      </c>
      <c r="C23" s="17">
        <v>50</v>
      </c>
      <c r="D23" s="63">
        <v>0</v>
      </c>
      <c r="E23" s="66">
        <v>50</v>
      </c>
      <c r="F23" s="66">
        <v>0</v>
      </c>
      <c r="G23" s="66">
        <v>50</v>
      </c>
      <c r="H23" s="66">
        <v>50</v>
      </c>
      <c r="I23" s="66">
        <v>50</v>
      </c>
      <c r="J23" s="27"/>
    </row>
    <row r="24" spans="1:10">
      <c r="A24" s="3">
        <v>223001</v>
      </c>
      <c r="B24" s="3" t="s">
        <v>11</v>
      </c>
      <c r="C24" s="17">
        <v>4589.42</v>
      </c>
      <c r="D24" s="63">
        <v>5009.08</v>
      </c>
      <c r="E24" s="66">
        <v>10000</v>
      </c>
      <c r="F24" s="66">
        <v>12000</v>
      </c>
      <c r="G24" s="66">
        <v>20000</v>
      </c>
      <c r="H24" s="66">
        <v>20000</v>
      </c>
      <c r="I24" s="66">
        <v>20000</v>
      </c>
      <c r="J24" s="27"/>
    </row>
    <row r="25" spans="1:10">
      <c r="A25" s="3">
        <v>223002</v>
      </c>
      <c r="B25" s="3" t="s">
        <v>13</v>
      </c>
      <c r="C25" s="17">
        <v>1169</v>
      </c>
      <c r="D25" s="63">
        <v>1371</v>
      </c>
      <c r="E25" s="66">
        <v>2000</v>
      </c>
      <c r="F25" s="66">
        <v>2000</v>
      </c>
      <c r="G25" s="66">
        <v>2000</v>
      </c>
      <c r="H25" s="66">
        <v>2000</v>
      </c>
      <c r="I25" s="66">
        <v>2000</v>
      </c>
      <c r="J25" s="27"/>
    </row>
    <row r="26" spans="1:10">
      <c r="A26" s="3">
        <v>223003</v>
      </c>
      <c r="B26" s="3" t="s">
        <v>12</v>
      </c>
      <c r="C26" s="17">
        <v>4547.8999999999996</v>
      </c>
      <c r="D26" s="63">
        <v>5679.3</v>
      </c>
      <c r="E26" s="66">
        <v>6500</v>
      </c>
      <c r="F26" s="66">
        <v>6500</v>
      </c>
      <c r="G26" s="66">
        <v>6500</v>
      </c>
      <c r="H26" s="66">
        <v>6500</v>
      </c>
      <c r="I26" s="66">
        <v>6500</v>
      </c>
      <c r="J26" s="27"/>
    </row>
    <row r="27" spans="1:10">
      <c r="A27" s="3">
        <v>229001</v>
      </c>
      <c r="B27" s="3" t="s">
        <v>14</v>
      </c>
      <c r="C27" s="17">
        <v>1436</v>
      </c>
      <c r="D27" s="63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27"/>
    </row>
    <row r="28" spans="1:10">
      <c r="A28" s="3">
        <v>242000</v>
      </c>
      <c r="B28" s="3" t="s">
        <v>17</v>
      </c>
      <c r="C28" s="17">
        <v>9.99</v>
      </c>
      <c r="D28" s="63">
        <v>0</v>
      </c>
      <c r="E28" s="66">
        <v>50</v>
      </c>
      <c r="F28" s="66">
        <v>50</v>
      </c>
      <c r="G28" s="66">
        <v>50</v>
      </c>
      <c r="H28" s="66">
        <v>50</v>
      </c>
      <c r="I28" s="66">
        <v>50</v>
      </c>
      <c r="J28" s="27"/>
    </row>
    <row r="29" spans="1:10">
      <c r="A29" s="3">
        <v>292006</v>
      </c>
      <c r="B29" s="3" t="s">
        <v>84</v>
      </c>
      <c r="C29" s="17">
        <v>0</v>
      </c>
      <c r="D29" s="63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27"/>
    </row>
    <row r="30" spans="1:10">
      <c r="A30" s="3">
        <v>292017</v>
      </c>
      <c r="B30" s="3" t="s">
        <v>18</v>
      </c>
      <c r="C30" s="17">
        <v>0</v>
      </c>
      <c r="D30" s="63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27"/>
    </row>
    <row r="31" spans="1:10">
      <c r="A31" s="74" t="s">
        <v>24</v>
      </c>
      <c r="B31" s="75"/>
      <c r="C31" s="7">
        <f t="shared" ref="C31:D31" si="4">SUM(C19:C30)</f>
        <v>60051.64</v>
      </c>
      <c r="D31" s="7">
        <f t="shared" si="4"/>
        <v>58988.280000000006</v>
      </c>
      <c r="E31" s="7">
        <f t="shared" ref="E31:G31" si="5">SUM(E19:E30)</f>
        <v>70480</v>
      </c>
      <c r="F31" s="7">
        <f>SUM(F19:F30)</f>
        <v>72500</v>
      </c>
      <c r="G31" s="7">
        <f t="shared" si="5"/>
        <v>80480</v>
      </c>
      <c r="H31" s="7">
        <f t="shared" ref="H31" si="6">SUM(H19:H30)</f>
        <v>80480</v>
      </c>
      <c r="I31" s="7">
        <f t="shared" ref="I31" si="7">SUM(I19:I30)</f>
        <v>80480</v>
      </c>
      <c r="J31" s="27"/>
    </row>
    <row r="32" spans="1:10">
      <c r="A32" s="78" t="s">
        <v>19</v>
      </c>
      <c r="B32" s="79"/>
      <c r="C32" s="55"/>
      <c r="D32" s="33"/>
      <c r="E32" s="23"/>
      <c r="F32" s="49"/>
      <c r="G32" s="49"/>
      <c r="H32" s="49"/>
      <c r="I32" s="49"/>
      <c r="J32" s="27"/>
    </row>
    <row r="33" spans="1:10">
      <c r="A33" s="3">
        <v>311000</v>
      </c>
      <c r="B33" s="3" t="s">
        <v>20</v>
      </c>
      <c r="C33" s="17">
        <v>300</v>
      </c>
      <c r="D33" s="63">
        <v>1970</v>
      </c>
      <c r="E33" s="66">
        <v>1500</v>
      </c>
      <c r="F33" s="66">
        <v>1670</v>
      </c>
      <c r="G33" s="66">
        <v>1700</v>
      </c>
      <c r="H33" s="66">
        <v>1700</v>
      </c>
      <c r="I33" s="66">
        <v>1700</v>
      </c>
      <c r="J33" s="27"/>
    </row>
    <row r="34" spans="1:10">
      <c r="A34" s="3">
        <v>312001</v>
      </c>
      <c r="B34" s="3" t="s">
        <v>79</v>
      </c>
      <c r="C34" s="17">
        <v>63839.31</v>
      </c>
      <c r="D34" s="63">
        <v>92776</v>
      </c>
      <c r="E34" s="66">
        <v>84000</v>
      </c>
      <c r="F34" s="66">
        <v>84000</v>
      </c>
      <c r="G34" s="66">
        <v>84000</v>
      </c>
      <c r="H34" s="66">
        <v>84000</v>
      </c>
      <c r="I34" s="66">
        <v>84000</v>
      </c>
      <c r="J34" s="27"/>
    </row>
    <row r="35" spans="1:10">
      <c r="A35" s="3">
        <v>312008</v>
      </c>
      <c r="B35" s="3" t="s">
        <v>62</v>
      </c>
      <c r="C35" s="17">
        <v>0</v>
      </c>
      <c r="D35" s="63">
        <v>0</v>
      </c>
      <c r="E35" s="66">
        <v>1000</v>
      </c>
      <c r="F35" s="66">
        <v>1000</v>
      </c>
      <c r="G35" s="66">
        <v>1000</v>
      </c>
      <c r="H35" s="66">
        <v>1000</v>
      </c>
      <c r="I35" s="66">
        <v>1000</v>
      </c>
      <c r="J35" s="27"/>
    </row>
    <row r="36" spans="1:10" s="27" customFormat="1">
      <c r="A36" s="3">
        <v>312011</v>
      </c>
      <c r="B36" s="3" t="s">
        <v>85</v>
      </c>
      <c r="C36" s="17">
        <v>3000</v>
      </c>
      <c r="D36" s="63">
        <v>0</v>
      </c>
      <c r="E36" s="66">
        <v>3000</v>
      </c>
      <c r="F36" s="66">
        <v>3000</v>
      </c>
      <c r="G36" s="66">
        <v>3000</v>
      </c>
      <c r="H36" s="66">
        <v>3000</v>
      </c>
      <c r="I36" s="66">
        <v>3000</v>
      </c>
    </row>
    <row r="37" spans="1:10">
      <c r="A37" s="3">
        <v>312012</v>
      </c>
      <c r="B37" s="3" t="s">
        <v>21</v>
      </c>
      <c r="C37" s="17">
        <v>10149.700000000001</v>
      </c>
      <c r="D37" s="63">
        <v>10897.95</v>
      </c>
      <c r="E37" s="66">
        <v>7400</v>
      </c>
      <c r="F37" s="66">
        <v>7400</v>
      </c>
      <c r="G37" s="66">
        <v>7400</v>
      </c>
      <c r="H37" s="66">
        <v>7400</v>
      </c>
      <c r="I37" s="66">
        <v>7400</v>
      </c>
      <c r="J37" s="27"/>
    </row>
    <row r="38" spans="1:10">
      <c r="A38" s="3">
        <v>314000</v>
      </c>
      <c r="B38" s="3" t="s">
        <v>80</v>
      </c>
      <c r="C38" s="17">
        <v>0</v>
      </c>
      <c r="D38" s="63">
        <v>3000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27"/>
    </row>
    <row r="39" spans="1:10">
      <c r="A39" s="74" t="s">
        <v>24</v>
      </c>
      <c r="B39" s="75"/>
      <c r="C39" s="7">
        <f>SUM(C33:C38)</f>
        <v>77289.009999999995</v>
      </c>
      <c r="D39" s="7">
        <f>SUM(D33:D38)</f>
        <v>108643.95</v>
      </c>
      <c r="E39" s="7">
        <f t="shared" ref="E39:G39" si="8">SUM(E33:E38)</f>
        <v>96900</v>
      </c>
      <c r="F39" s="7">
        <f>SUM(F33:F38)</f>
        <v>97070</v>
      </c>
      <c r="G39" s="7">
        <f t="shared" si="8"/>
        <v>97100</v>
      </c>
      <c r="H39" s="7">
        <f t="shared" ref="H39" si="9">SUM(H33:H38)</f>
        <v>97100</v>
      </c>
      <c r="I39" s="7">
        <f t="shared" ref="I39" si="10">SUM(I33:I38)</f>
        <v>97100</v>
      </c>
      <c r="J39" s="27"/>
    </row>
    <row r="40" spans="1:10">
      <c r="A40" s="76" t="s">
        <v>25</v>
      </c>
      <c r="B40" s="77"/>
      <c r="C40" s="56"/>
      <c r="D40" s="34"/>
      <c r="E40" s="22"/>
      <c r="F40" s="50"/>
      <c r="G40" s="50"/>
      <c r="H40" s="50"/>
      <c r="I40" s="50"/>
      <c r="J40" s="27"/>
    </row>
    <row r="41" spans="1:10" s="27" customFormat="1">
      <c r="A41" s="3">
        <v>233001</v>
      </c>
      <c r="B41" s="3" t="s">
        <v>15</v>
      </c>
      <c r="C41" s="17">
        <v>2202</v>
      </c>
      <c r="D41" s="63">
        <v>892.8</v>
      </c>
      <c r="E41" s="66">
        <v>21250</v>
      </c>
      <c r="F41" s="66">
        <v>16500</v>
      </c>
      <c r="G41" s="66">
        <v>0</v>
      </c>
      <c r="H41" s="66">
        <v>0</v>
      </c>
      <c r="I41" s="66">
        <v>0</v>
      </c>
    </row>
    <row r="42" spans="1:10">
      <c r="A42" s="3">
        <v>233002</v>
      </c>
      <c r="B42" s="3" t="s">
        <v>72</v>
      </c>
      <c r="C42" s="17">
        <v>0</v>
      </c>
      <c r="D42" s="63">
        <v>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27"/>
    </row>
    <row r="43" spans="1:10">
      <c r="A43" s="3">
        <v>322001</v>
      </c>
      <c r="B43" s="3" t="s">
        <v>74</v>
      </c>
      <c r="C43" s="17">
        <v>0</v>
      </c>
      <c r="D43" s="63">
        <v>0</v>
      </c>
      <c r="E43" s="66">
        <v>14250</v>
      </c>
      <c r="F43" s="66">
        <v>0</v>
      </c>
      <c r="G43" s="66">
        <v>0</v>
      </c>
      <c r="H43" s="66">
        <v>0</v>
      </c>
      <c r="I43" s="66">
        <v>0</v>
      </c>
      <c r="J43" s="27"/>
    </row>
    <row r="44" spans="1:10" s="27" customFormat="1">
      <c r="A44" s="107">
        <v>322001</v>
      </c>
      <c r="B44" s="108" t="s">
        <v>116</v>
      </c>
      <c r="C44" s="17">
        <v>0</v>
      </c>
      <c r="D44" s="63">
        <v>0</v>
      </c>
      <c r="E44" s="66">
        <v>0</v>
      </c>
      <c r="F44" s="66">
        <v>0</v>
      </c>
      <c r="G44" s="66">
        <v>40000</v>
      </c>
      <c r="H44" s="66">
        <v>0</v>
      </c>
      <c r="I44" s="66">
        <v>0</v>
      </c>
    </row>
    <row r="45" spans="1:10">
      <c r="A45" s="74" t="s">
        <v>24</v>
      </c>
      <c r="B45" s="75"/>
      <c r="C45" s="7">
        <f>SUM(C41:C44)</f>
        <v>2202</v>
      </c>
      <c r="D45" s="7">
        <f>SUM(D41:D44)</f>
        <v>893.8</v>
      </c>
      <c r="E45" s="7">
        <f>SUM(E41:E44)</f>
        <v>35500</v>
      </c>
      <c r="F45" s="7">
        <f>SUM(F41:F44)</f>
        <v>16500</v>
      </c>
      <c r="G45" s="7">
        <f>SUM(G41:G44)</f>
        <v>40000</v>
      </c>
      <c r="H45" s="7">
        <f>SUM(H41:H44)</f>
        <v>0</v>
      </c>
      <c r="I45" s="7">
        <f>SUM(I41:I44)</f>
        <v>0</v>
      </c>
      <c r="J45" s="27"/>
    </row>
    <row r="46" spans="1:10">
      <c r="A46" s="76" t="s">
        <v>50</v>
      </c>
      <c r="B46" s="77"/>
      <c r="C46" s="56"/>
      <c r="D46" s="34"/>
      <c r="E46" s="22"/>
      <c r="F46" s="50"/>
      <c r="G46" s="50"/>
      <c r="H46" s="50"/>
      <c r="I46" s="50"/>
      <c r="J46" s="27"/>
    </row>
    <row r="47" spans="1:10" s="27" customFormat="1">
      <c r="A47" s="3">
        <v>453000</v>
      </c>
      <c r="B47" s="3" t="s">
        <v>73</v>
      </c>
      <c r="C47" s="17">
        <v>33800.46</v>
      </c>
      <c r="D47" s="17">
        <v>1544.55</v>
      </c>
      <c r="E47" s="66">
        <v>1440</v>
      </c>
      <c r="F47" s="66">
        <v>1440</v>
      </c>
      <c r="G47" s="66">
        <v>0</v>
      </c>
      <c r="H47" s="66">
        <v>0</v>
      </c>
      <c r="I47" s="66">
        <v>0</v>
      </c>
    </row>
    <row r="48" spans="1:10">
      <c r="A48" s="3">
        <v>454001</v>
      </c>
      <c r="B48" s="3" t="s">
        <v>22</v>
      </c>
      <c r="C48" s="17">
        <v>46851.15</v>
      </c>
      <c r="D48" s="17">
        <v>57517.17</v>
      </c>
      <c r="E48" s="66">
        <v>100000</v>
      </c>
      <c r="F48" s="66">
        <v>100000</v>
      </c>
      <c r="G48" s="66">
        <v>0</v>
      </c>
      <c r="H48" s="66">
        <v>0</v>
      </c>
      <c r="I48" s="66">
        <v>0</v>
      </c>
      <c r="J48" s="27"/>
    </row>
    <row r="49" spans="1:10" s="27" customFormat="1">
      <c r="A49" s="3">
        <v>456002</v>
      </c>
      <c r="B49" s="3" t="s">
        <v>102</v>
      </c>
      <c r="C49" s="17">
        <v>0</v>
      </c>
      <c r="D49" s="17">
        <v>790.05</v>
      </c>
      <c r="E49" s="18">
        <v>0</v>
      </c>
      <c r="F49" s="18">
        <v>1000</v>
      </c>
      <c r="G49" s="66">
        <v>0</v>
      </c>
      <c r="H49" s="66">
        <v>0</v>
      </c>
      <c r="I49" s="66">
        <v>0</v>
      </c>
    </row>
    <row r="50" spans="1:10">
      <c r="A50" s="3">
        <v>514001</v>
      </c>
      <c r="B50" s="3" t="s">
        <v>81</v>
      </c>
      <c r="C50" s="17">
        <v>0</v>
      </c>
      <c r="D50" s="17">
        <v>0</v>
      </c>
      <c r="E50" s="18">
        <v>150000</v>
      </c>
      <c r="F50" s="18">
        <v>150000</v>
      </c>
      <c r="G50" s="66">
        <v>0</v>
      </c>
      <c r="H50" s="66">
        <v>0</v>
      </c>
      <c r="I50" s="66">
        <v>0</v>
      </c>
      <c r="J50" s="27"/>
    </row>
    <row r="51" spans="1:10">
      <c r="A51" s="3">
        <v>514002</v>
      </c>
      <c r="B51" s="3" t="s">
        <v>82</v>
      </c>
      <c r="C51" s="17">
        <v>0</v>
      </c>
      <c r="D51" s="17">
        <v>0</v>
      </c>
      <c r="E51" s="18">
        <v>0</v>
      </c>
      <c r="F51" s="18">
        <v>0</v>
      </c>
      <c r="G51" s="66">
        <v>0</v>
      </c>
      <c r="H51" s="66">
        <v>0</v>
      </c>
      <c r="I51" s="66">
        <v>0</v>
      </c>
      <c r="J51" s="27"/>
    </row>
    <row r="52" spans="1:10">
      <c r="A52" s="74" t="s">
        <v>24</v>
      </c>
      <c r="B52" s="75"/>
      <c r="C52" s="7">
        <f t="shared" ref="C52:I52" si="11">SUM(C47:C51)</f>
        <v>80651.61</v>
      </c>
      <c r="D52" s="7">
        <f t="shared" si="11"/>
        <v>59851.770000000004</v>
      </c>
      <c r="E52" s="7">
        <f t="shared" si="11"/>
        <v>251440</v>
      </c>
      <c r="F52" s="7">
        <f t="shared" si="11"/>
        <v>252440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27"/>
    </row>
    <row r="53" spans="1:10" ht="24.95" customHeight="1">
      <c r="A53" s="72" t="s">
        <v>23</v>
      </c>
      <c r="B53" s="73"/>
      <c r="C53" s="9">
        <f t="shared" ref="C53:I53" si="12">SUM(C17,C31,C39,C45,C52)</f>
        <v>810047.92</v>
      </c>
      <c r="D53" s="9">
        <f t="shared" si="12"/>
        <v>833912.94000000006</v>
      </c>
      <c r="E53" s="9">
        <f t="shared" si="12"/>
        <v>1086410</v>
      </c>
      <c r="F53" s="9">
        <f t="shared" si="12"/>
        <v>1084563</v>
      </c>
      <c r="G53" s="9">
        <f t="shared" si="12"/>
        <v>948180</v>
      </c>
      <c r="H53" s="9">
        <f t="shared" si="12"/>
        <v>878288</v>
      </c>
      <c r="I53" s="9">
        <f t="shared" si="12"/>
        <v>943007</v>
      </c>
      <c r="J53" s="27"/>
    </row>
    <row r="54" spans="1:10">
      <c r="C54" s="1"/>
      <c r="D54" s="1"/>
      <c r="E54" s="1"/>
      <c r="F54" s="1"/>
      <c r="G54" s="1"/>
      <c r="H54" s="1"/>
      <c r="I54" s="1"/>
    </row>
    <row r="55" spans="1:10">
      <c r="A55" s="27"/>
      <c r="B55" s="27"/>
      <c r="C55" s="27"/>
    </row>
    <row r="56" spans="1:10">
      <c r="A56" s="27"/>
      <c r="B56" s="27"/>
      <c r="C56" s="27"/>
    </row>
  </sheetData>
  <mergeCells count="21">
    <mergeCell ref="A46:B46"/>
    <mergeCell ref="A7:B7"/>
    <mergeCell ref="A6:B6"/>
    <mergeCell ref="A4:B5"/>
    <mergeCell ref="D4:D5"/>
    <mergeCell ref="A1:I1"/>
    <mergeCell ref="I4:I5"/>
    <mergeCell ref="A53:B53"/>
    <mergeCell ref="A17:B17"/>
    <mergeCell ref="A31:B31"/>
    <mergeCell ref="A39:B39"/>
    <mergeCell ref="A45:B45"/>
    <mergeCell ref="A52:B52"/>
    <mergeCell ref="A40:B40"/>
    <mergeCell ref="A18:B18"/>
    <mergeCell ref="A32:B32"/>
    <mergeCell ref="H4:H5"/>
    <mergeCell ref="G4:G5"/>
    <mergeCell ref="E4:E5"/>
    <mergeCell ref="F4:F5"/>
    <mergeCell ref="C4:C5"/>
  </mergeCells>
  <pageMargins left="0.25" right="0.25" top="0.75" bottom="0.75" header="0.3" footer="0.3"/>
  <pageSetup paperSize="9" scale="64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workbookViewId="0">
      <selection sqref="A1:B2"/>
    </sheetView>
  </sheetViews>
  <sheetFormatPr defaultRowHeight="15"/>
  <cols>
    <col min="1" max="1" width="7" customWidth="1"/>
    <col min="2" max="2" width="33.140625" customWidth="1"/>
    <col min="3" max="3" width="12.7109375" customWidth="1"/>
    <col min="4" max="9" width="12.7109375" style="27" customWidth="1"/>
  </cols>
  <sheetData>
    <row r="1" spans="1:9" ht="15" customHeight="1">
      <c r="A1" s="82" t="s">
        <v>60</v>
      </c>
      <c r="B1" s="83"/>
      <c r="C1" s="70" t="s">
        <v>95</v>
      </c>
      <c r="D1" s="70" t="s">
        <v>103</v>
      </c>
      <c r="E1" s="70" t="s">
        <v>76</v>
      </c>
      <c r="F1" s="80" t="s">
        <v>104</v>
      </c>
      <c r="G1" s="70" t="s">
        <v>83</v>
      </c>
      <c r="H1" s="70" t="s">
        <v>99</v>
      </c>
      <c r="I1" s="70" t="s">
        <v>112</v>
      </c>
    </row>
    <row r="2" spans="1:9" ht="21.75" customHeight="1">
      <c r="A2" s="84"/>
      <c r="B2" s="85"/>
      <c r="C2" s="71"/>
      <c r="D2" s="71"/>
      <c r="E2" s="71"/>
      <c r="F2" s="81"/>
      <c r="G2" s="71"/>
      <c r="H2" s="71"/>
      <c r="I2" s="71"/>
    </row>
    <row r="3" spans="1:9" ht="15.75" customHeight="1">
      <c r="A3" s="89" t="s">
        <v>27</v>
      </c>
      <c r="B3" s="89"/>
      <c r="C3" s="16"/>
      <c r="D3" s="16"/>
      <c r="E3" s="16"/>
      <c r="F3" s="16"/>
      <c r="G3" s="16"/>
      <c r="H3" s="16"/>
      <c r="I3" s="16"/>
    </row>
    <row r="4" spans="1:9">
      <c r="A4" s="87" t="s">
        <v>28</v>
      </c>
      <c r="B4" s="87"/>
      <c r="C4" s="58"/>
      <c r="D4" s="33"/>
      <c r="E4" s="33"/>
      <c r="F4" s="49"/>
      <c r="G4" s="33"/>
      <c r="H4" s="33"/>
      <c r="I4" s="44"/>
    </row>
    <row r="5" spans="1:9">
      <c r="A5" s="3">
        <v>610</v>
      </c>
      <c r="B5" s="3" t="s">
        <v>63</v>
      </c>
      <c r="C5" s="6">
        <v>72369.39</v>
      </c>
      <c r="D5" s="63">
        <v>71973.350000000006</v>
      </c>
      <c r="E5" s="63">
        <v>93000</v>
      </c>
      <c r="F5" s="63">
        <v>93000</v>
      </c>
      <c r="G5" s="63">
        <v>103000</v>
      </c>
      <c r="H5" s="63">
        <v>103000</v>
      </c>
      <c r="I5" s="63">
        <v>103000</v>
      </c>
    </row>
    <row r="6" spans="1:9">
      <c r="A6" s="3">
        <v>620</v>
      </c>
      <c r="B6" s="3" t="s">
        <v>64</v>
      </c>
      <c r="C6" s="6">
        <v>29362.41</v>
      </c>
      <c r="D6" s="63">
        <v>37304.11</v>
      </c>
      <c r="E6" s="63">
        <v>39000</v>
      </c>
      <c r="F6" s="63">
        <v>39000</v>
      </c>
      <c r="G6" s="63">
        <v>43000</v>
      </c>
      <c r="H6" s="63">
        <v>43000</v>
      </c>
      <c r="I6" s="63">
        <v>43000</v>
      </c>
    </row>
    <row r="7" spans="1:9">
      <c r="A7" s="3">
        <v>630</v>
      </c>
      <c r="B7" s="3" t="s">
        <v>65</v>
      </c>
      <c r="C7" s="6">
        <v>50461.04</v>
      </c>
      <c r="D7" s="63">
        <v>77987.64</v>
      </c>
      <c r="E7" s="63">
        <v>95000</v>
      </c>
      <c r="F7" s="63">
        <v>95000</v>
      </c>
      <c r="G7" s="63">
        <v>125000</v>
      </c>
      <c r="H7" s="63">
        <v>95000</v>
      </c>
      <c r="I7" s="63">
        <v>95000</v>
      </c>
    </row>
    <row r="8" spans="1:9">
      <c r="A8" s="3">
        <v>640</v>
      </c>
      <c r="B8" s="3" t="s">
        <v>66</v>
      </c>
      <c r="C8" s="6">
        <v>7170.47</v>
      </c>
      <c r="D8" s="63">
        <v>8103.52</v>
      </c>
      <c r="E8" s="63">
        <v>10000</v>
      </c>
      <c r="F8" s="63">
        <v>10000</v>
      </c>
      <c r="G8" s="63">
        <v>10000</v>
      </c>
      <c r="H8" s="63">
        <v>10000</v>
      </c>
      <c r="I8" s="63">
        <v>10000</v>
      </c>
    </row>
    <row r="9" spans="1:9">
      <c r="A9" s="86" t="s">
        <v>24</v>
      </c>
      <c r="B9" s="86"/>
      <c r="C9" s="7">
        <f t="shared" ref="C9:D9" si="0">SUM(C5:C8)</f>
        <v>159363.31</v>
      </c>
      <c r="D9" s="7">
        <f t="shared" si="0"/>
        <v>195368.62</v>
      </c>
      <c r="E9" s="7">
        <f t="shared" ref="E9" si="1">SUM(E5:E8)</f>
        <v>237000</v>
      </c>
      <c r="F9" s="7">
        <f>SUM(F5:F8)</f>
        <v>237000</v>
      </c>
      <c r="G9" s="7">
        <f t="shared" ref="G9:H9" si="2">SUM(G5:G8)</f>
        <v>281000</v>
      </c>
      <c r="H9" s="7">
        <f t="shared" si="2"/>
        <v>251000</v>
      </c>
      <c r="I9" s="7">
        <f t="shared" ref="I9" si="3">SUM(I5:I8)</f>
        <v>251000</v>
      </c>
    </row>
    <row r="10" spans="1:9">
      <c r="A10" s="87" t="s">
        <v>29</v>
      </c>
      <c r="B10" s="87"/>
      <c r="C10" s="58"/>
      <c r="D10" s="33"/>
      <c r="E10" s="33"/>
      <c r="F10" s="49"/>
      <c r="G10" s="33"/>
      <c r="H10" s="33"/>
      <c r="I10" s="44"/>
    </row>
    <row r="11" spans="1:9">
      <c r="A11" s="3">
        <v>630</v>
      </c>
      <c r="B11" s="3" t="s">
        <v>65</v>
      </c>
      <c r="C11" s="6">
        <v>1366.9</v>
      </c>
      <c r="D11" s="63">
        <v>1305.44</v>
      </c>
      <c r="E11" s="63">
        <v>1300</v>
      </c>
      <c r="F11" s="63">
        <v>1300</v>
      </c>
      <c r="G11" s="63">
        <v>1300</v>
      </c>
      <c r="H11" s="63">
        <v>1300</v>
      </c>
      <c r="I11" s="63">
        <v>1300</v>
      </c>
    </row>
    <row r="12" spans="1:9">
      <c r="A12" s="3">
        <v>650</v>
      </c>
      <c r="B12" s="3" t="s">
        <v>67</v>
      </c>
      <c r="C12" s="6">
        <v>0</v>
      </c>
      <c r="D12" s="63">
        <v>0</v>
      </c>
      <c r="E12" s="63">
        <v>100</v>
      </c>
      <c r="F12" s="63">
        <v>100</v>
      </c>
      <c r="G12" s="63">
        <v>100</v>
      </c>
      <c r="H12" s="63">
        <v>100</v>
      </c>
      <c r="I12" s="63">
        <v>100</v>
      </c>
    </row>
    <row r="13" spans="1:9">
      <c r="A13" s="86" t="s">
        <v>24</v>
      </c>
      <c r="B13" s="86"/>
      <c r="C13" s="7">
        <f t="shared" ref="C13" si="4">SUM(C11:C12)</f>
        <v>1366.9</v>
      </c>
      <c r="D13" s="7">
        <f t="shared" ref="D13:H13" si="5">SUM(D11:D12)</f>
        <v>1305.44</v>
      </c>
      <c r="E13" s="7">
        <f t="shared" si="5"/>
        <v>1400</v>
      </c>
      <c r="F13" s="7">
        <v>1400</v>
      </c>
      <c r="G13" s="7">
        <f t="shared" si="5"/>
        <v>1400</v>
      </c>
      <c r="H13" s="7">
        <f t="shared" si="5"/>
        <v>1400</v>
      </c>
      <c r="I13" s="7">
        <f t="shared" ref="I13" si="6">SUM(I11:I12)</f>
        <v>1400</v>
      </c>
    </row>
    <row r="14" spans="1:9">
      <c r="A14" s="87" t="s">
        <v>30</v>
      </c>
      <c r="B14" s="87"/>
      <c r="C14" s="58"/>
      <c r="D14" s="33"/>
      <c r="E14" s="33"/>
      <c r="F14" s="49"/>
      <c r="G14" s="33"/>
      <c r="H14" s="33"/>
      <c r="I14" s="44"/>
    </row>
    <row r="15" spans="1:9">
      <c r="A15" s="3">
        <v>610</v>
      </c>
      <c r="B15" s="3" t="s">
        <v>63</v>
      </c>
      <c r="C15" s="29">
        <v>2862.39</v>
      </c>
      <c r="D15" s="64">
        <v>2456.4</v>
      </c>
      <c r="E15" s="64">
        <v>2500</v>
      </c>
      <c r="F15" s="64">
        <v>2500</v>
      </c>
      <c r="G15" s="64">
        <v>2800</v>
      </c>
      <c r="H15" s="64">
        <v>2800</v>
      </c>
      <c r="I15" s="64">
        <v>2800</v>
      </c>
    </row>
    <row r="16" spans="1:9">
      <c r="A16" s="3">
        <v>620</v>
      </c>
      <c r="B16" s="3" t="s">
        <v>64</v>
      </c>
      <c r="C16" s="29">
        <v>1000</v>
      </c>
      <c r="D16" s="64">
        <v>797.09</v>
      </c>
      <c r="E16" s="64">
        <v>890</v>
      </c>
      <c r="F16" s="64">
        <v>890</v>
      </c>
      <c r="G16" s="64">
        <v>900</v>
      </c>
      <c r="H16" s="64">
        <v>900</v>
      </c>
      <c r="I16" s="64">
        <v>900</v>
      </c>
    </row>
    <row r="17" spans="1:9">
      <c r="A17" s="3">
        <v>630</v>
      </c>
      <c r="B17" s="3" t="s">
        <v>65</v>
      </c>
      <c r="C17" s="29">
        <v>181.21</v>
      </c>
      <c r="D17" s="64">
        <v>1060.52</v>
      </c>
      <c r="E17" s="64">
        <v>1400</v>
      </c>
      <c r="F17" s="64">
        <v>1000</v>
      </c>
      <c r="G17" s="64">
        <v>1000</v>
      </c>
      <c r="H17" s="64">
        <v>1000</v>
      </c>
      <c r="I17" s="64">
        <v>1000</v>
      </c>
    </row>
    <row r="18" spans="1:9">
      <c r="A18" s="3">
        <v>640</v>
      </c>
      <c r="B18" s="3" t="s">
        <v>42</v>
      </c>
      <c r="C18" s="29">
        <v>10</v>
      </c>
      <c r="D18" s="64">
        <v>8</v>
      </c>
      <c r="E18" s="64">
        <v>10</v>
      </c>
      <c r="F18" s="64">
        <v>10</v>
      </c>
      <c r="G18" s="64">
        <v>10</v>
      </c>
      <c r="H18" s="64">
        <v>10</v>
      </c>
      <c r="I18" s="64">
        <v>10</v>
      </c>
    </row>
    <row r="19" spans="1:9">
      <c r="A19" s="86" t="s">
        <v>24</v>
      </c>
      <c r="B19" s="86"/>
      <c r="C19" s="7">
        <f t="shared" ref="C19" si="7">SUM(C15:C18)</f>
        <v>4053.6</v>
      </c>
      <c r="D19" s="7">
        <f t="shared" ref="D19:H19" si="8">SUM(D15:D18)</f>
        <v>4322.01</v>
      </c>
      <c r="E19" s="7">
        <f t="shared" si="8"/>
        <v>4800</v>
      </c>
      <c r="F19" s="7">
        <f>SUM(F15:F18)</f>
        <v>4400</v>
      </c>
      <c r="G19" s="7">
        <f t="shared" si="8"/>
        <v>4710</v>
      </c>
      <c r="H19" s="7">
        <f t="shared" si="8"/>
        <v>4710</v>
      </c>
      <c r="I19" s="7">
        <f t="shared" ref="I19" si="9">SUM(I15:I18)</f>
        <v>4710</v>
      </c>
    </row>
    <row r="20" spans="1:9">
      <c r="A20" s="87" t="s">
        <v>31</v>
      </c>
      <c r="B20" s="87"/>
      <c r="C20" s="58"/>
      <c r="D20" s="33"/>
      <c r="E20" s="33"/>
      <c r="F20" s="49"/>
      <c r="G20" s="33"/>
      <c r="H20" s="33"/>
      <c r="I20" s="44"/>
    </row>
    <row r="21" spans="1:9" s="27" customFormat="1">
      <c r="A21" s="3">
        <v>630</v>
      </c>
      <c r="B21" s="3" t="s">
        <v>65</v>
      </c>
      <c r="C21" s="6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</row>
    <row r="22" spans="1:9">
      <c r="A22" s="3">
        <v>650</v>
      </c>
      <c r="B22" s="3" t="s">
        <v>67</v>
      </c>
      <c r="C22" s="6">
        <v>6796.06</v>
      </c>
      <c r="D22" s="63">
        <v>6049.21</v>
      </c>
      <c r="E22" s="63">
        <v>9500</v>
      </c>
      <c r="F22" s="63">
        <v>9500</v>
      </c>
      <c r="G22" s="63">
        <v>9500</v>
      </c>
      <c r="H22" s="63">
        <v>9500</v>
      </c>
      <c r="I22" s="63">
        <v>9500</v>
      </c>
    </row>
    <row r="23" spans="1:9" ht="15.75" customHeight="1">
      <c r="A23" s="86" t="s">
        <v>24</v>
      </c>
      <c r="B23" s="86"/>
      <c r="C23" s="7">
        <f t="shared" ref="C23" si="10">SUM(C21:C22)</f>
        <v>6796.06</v>
      </c>
      <c r="D23" s="7">
        <f t="shared" ref="D23" si="11">SUM(D21:D22)</f>
        <v>6049.21</v>
      </c>
      <c r="E23" s="7">
        <f t="shared" ref="E23:H23" si="12">SUM(E21:E22)</f>
        <v>9500</v>
      </c>
      <c r="F23" s="7">
        <v>9500</v>
      </c>
      <c r="G23" s="7">
        <f t="shared" si="12"/>
        <v>9500</v>
      </c>
      <c r="H23" s="7">
        <f t="shared" si="12"/>
        <v>9500</v>
      </c>
      <c r="I23" s="7">
        <f t="shared" ref="I23" si="13">SUM(I21:I22)</f>
        <v>9500</v>
      </c>
    </row>
    <row r="24" spans="1:9">
      <c r="A24" s="87" t="s">
        <v>33</v>
      </c>
      <c r="B24" s="87"/>
      <c r="C24" s="58"/>
      <c r="D24" s="33"/>
      <c r="E24" s="33"/>
      <c r="F24" s="49"/>
      <c r="G24" s="33"/>
      <c r="H24" s="33"/>
      <c r="I24" s="44"/>
    </row>
    <row r="25" spans="1:9">
      <c r="A25" s="3">
        <v>630</v>
      </c>
      <c r="B25" s="3" t="s">
        <v>65</v>
      </c>
      <c r="C25" s="6">
        <v>4507.91</v>
      </c>
      <c r="D25" s="63">
        <v>3872.92</v>
      </c>
      <c r="E25" s="63">
        <v>5020</v>
      </c>
      <c r="F25" s="63">
        <v>5400</v>
      </c>
      <c r="G25" s="63">
        <v>5400</v>
      </c>
      <c r="H25" s="63">
        <v>5400</v>
      </c>
      <c r="I25" s="63">
        <v>5400</v>
      </c>
    </row>
    <row r="26" spans="1:9">
      <c r="A26" s="3">
        <v>640</v>
      </c>
      <c r="B26" s="3" t="s">
        <v>42</v>
      </c>
      <c r="C26" s="6">
        <v>68</v>
      </c>
      <c r="D26" s="63">
        <v>0</v>
      </c>
      <c r="E26" s="63">
        <v>80</v>
      </c>
      <c r="F26" s="63">
        <v>80</v>
      </c>
      <c r="G26" s="63">
        <v>80</v>
      </c>
      <c r="H26" s="63">
        <v>80</v>
      </c>
      <c r="I26" s="63">
        <v>80</v>
      </c>
    </row>
    <row r="27" spans="1:9">
      <c r="A27" s="88" t="s">
        <v>24</v>
      </c>
      <c r="B27" s="88"/>
      <c r="C27" s="14">
        <f t="shared" ref="C27" si="14">SUM(C25:C26)</f>
        <v>4575.91</v>
      </c>
      <c r="D27" s="14">
        <f t="shared" ref="D27:H27" si="15">SUM(D25:D26)</f>
        <v>3872.92</v>
      </c>
      <c r="E27" s="14">
        <f t="shared" si="15"/>
        <v>5100</v>
      </c>
      <c r="F27" s="14">
        <f>SUM(F25:F26)</f>
        <v>5480</v>
      </c>
      <c r="G27" s="14">
        <f t="shared" si="15"/>
        <v>5480</v>
      </c>
      <c r="H27" s="14">
        <f t="shared" si="15"/>
        <v>5480</v>
      </c>
      <c r="I27" s="14">
        <f t="shared" ref="I27" si="16">SUM(I25:I26)</f>
        <v>5480</v>
      </c>
    </row>
    <row r="28" spans="1:9">
      <c r="A28" s="87" t="s">
        <v>34</v>
      </c>
      <c r="B28" s="87"/>
      <c r="C28" s="58"/>
      <c r="D28" s="33"/>
      <c r="E28" s="33"/>
      <c r="F28" s="49"/>
      <c r="G28" s="33"/>
      <c r="H28" s="33"/>
      <c r="I28" s="44"/>
    </row>
    <row r="29" spans="1:9">
      <c r="A29" s="3">
        <v>630</v>
      </c>
      <c r="B29" s="3" t="s">
        <v>65</v>
      </c>
      <c r="C29" s="6">
        <v>502.71</v>
      </c>
      <c r="D29" s="63">
        <v>6039.43</v>
      </c>
      <c r="E29" s="63">
        <v>7000</v>
      </c>
      <c r="F29" s="63">
        <v>18000</v>
      </c>
      <c r="G29" s="63">
        <v>7000</v>
      </c>
      <c r="H29" s="63">
        <v>7000</v>
      </c>
      <c r="I29" s="63">
        <v>7000</v>
      </c>
    </row>
    <row r="30" spans="1:9" s="5" customFormat="1">
      <c r="A30" s="88" t="s">
        <v>24</v>
      </c>
      <c r="B30" s="88"/>
      <c r="C30" s="14">
        <f t="shared" ref="C30" si="17">C29</f>
        <v>502.71</v>
      </c>
      <c r="D30" s="14">
        <f t="shared" ref="D30" si="18">D29</f>
        <v>6039.43</v>
      </c>
      <c r="E30" s="14">
        <f t="shared" ref="E30:H30" si="19">E29</f>
        <v>7000</v>
      </c>
      <c r="F30" s="14">
        <v>5000</v>
      </c>
      <c r="G30" s="14">
        <f t="shared" si="19"/>
        <v>7000</v>
      </c>
      <c r="H30" s="14">
        <f t="shared" si="19"/>
        <v>7000</v>
      </c>
      <c r="I30" s="14">
        <f t="shared" ref="I30" si="20">I29</f>
        <v>7000</v>
      </c>
    </row>
    <row r="31" spans="1:9">
      <c r="A31" s="87" t="s">
        <v>35</v>
      </c>
      <c r="B31" s="87"/>
      <c r="C31" s="58"/>
      <c r="D31" s="33"/>
      <c r="E31" s="33"/>
      <c r="F31" s="49"/>
      <c r="G31" s="33"/>
      <c r="H31" s="33"/>
      <c r="I31" s="44"/>
    </row>
    <row r="32" spans="1:9">
      <c r="A32" s="3">
        <v>630</v>
      </c>
      <c r="B32" s="3" t="s">
        <v>65</v>
      </c>
      <c r="C32" s="6">
        <v>32261.43</v>
      </c>
      <c r="D32" s="63">
        <v>33053.9</v>
      </c>
      <c r="E32" s="63">
        <v>29500</v>
      </c>
      <c r="F32" s="63">
        <v>29500</v>
      </c>
      <c r="G32" s="63">
        <v>33000</v>
      </c>
      <c r="H32" s="63">
        <v>33000</v>
      </c>
      <c r="I32" s="63">
        <v>33000</v>
      </c>
    </row>
    <row r="33" spans="1:9">
      <c r="A33" s="3">
        <v>640</v>
      </c>
      <c r="B33" s="3" t="s">
        <v>42</v>
      </c>
      <c r="C33" s="6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</row>
    <row r="34" spans="1:9">
      <c r="A34" s="86" t="s">
        <v>24</v>
      </c>
      <c r="B34" s="86"/>
      <c r="C34" s="7">
        <f t="shared" ref="C34" si="21">SUM(C32:C33)</f>
        <v>32261.43</v>
      </c>
      <c r="D34" s="7">
        <f t="shared" ref="D34:H34" si="22">SUM(D32:D33)</f>
        <v>33053.9</v>
      </c>
      <c r="E34" s="7">
        <f t="shared" si="22"/>
        <v>29500</v>
      </c>
      <c r="F34" s="7">
        <v>29500</v>
      </c>
      <c r="G34" s="7">
        <f t="shared" si="22"/>
        <v>33000</v>
      </c>
      <c r="H34" s="7">
        <f t="shared" si="22"/>
        <v>33000</v>
      </c>
      <c r="I34" s="7">
        <f t="shared" ref="I34" si="23">SUM(I32:I33)</f>
        <v>33000</v>
      </c>
    </row>
    <row r="35" spans="1:9">
      <c r="A35" s="87" t="s">
        <v>36</v>
      </c>
      <c r="B35" s="87"/>
      <c r="C35" s="58"/>
      <c r="D35" s="33"/>
      <c r="E35" s="33"/>
      <c r="F35" s="49"/>
      <c r="G35" s="33"/>
      <c r="H35" s="33"/>
      <c r="I35" s="44"/>
    </row>
    <row r="36" spans="1:9">
      <c r="A36" s="3">
        <v>630</v>
      </c>
      <c r="B36" s="3" t="s">
        <v>65</v>
      </c>
      <c r="C36" s="6">
        <v>3405.75</v>
      </c>
      <c r="D36" s="63">
        <v>2360</v>
      </c>
      <c r="E36" s="63">
        <v>5500</v>
      </c>
      <c r="F36" s="63">
        <v>5500</v>
      </c>
      <c r="G36" s="63">
        <v>5500</v>
      </c>
      <c r="H36" s="63">
        <v>5500</v>
      </c>
      <c r="I36" s="63">
        <v>5500</v>
      </c>
    </row>
    <row r="37" spans="1:9">
      <c r="A37" s="86" t="s">
        <v>24</v>
      </c>
      <c r="B37" s="86"/>
      <c r="C37" s="7">
        <f t="shared" ref="C37" si="24">C36</f>
        <v>3405.75</v>
      </c>
      <c r="D37" s="7">
        <f t="shared" ref="D37" si="25">D36</f>
        <v>2360</v>
      </c>
      <c r="E37" s="7">
        <f t="shared" ref="E37:H37" si="26">E36</f>
        <v>5500</v>
      </c>
      <c r="F37" s="7">
        <v>5500</v>
      </c>
      <c r="G37" s="7">
        <f t="shared" si="26"/>
        <v>5500</v>
      </c>
      <c r="H37" s="7">
        <f t="shared" si="26"/>
        <v>5500</v>
      </c>
      <c r="I37" s="7">
        <f t="shared" ref="I37" si="27">I36</f>
        <v>5500</v>
      </c>
    </row>
    <row r="38" spans="1:9">
      <c r="A38" s="87" t="s">
        <v>37</v>
      </c>
      <c r="B38" s="87"/>
      <c r="C38" s="58"/>
      <c r="D38" s="33"/>
      <c r="E38" s="33"/>
      <c r="F38" s="49"/>
      <c r="G38" s="33"/>
      <c r="H38" s="33"/>
      <c r="I38" s="44"/>
    </row>
    <row r="39" spans="1:9">
      <c r="A39" s="3">
        <v>630</v>
      </c>
      <c r="B39" s="3" t="s">
        <v>65</v>
      </c>
      <c r="C39" s="6">
        <v>200</v>
      </c>
      <c r="D39" s="63">
        <v>2319.19</v>
      </c>
      <c r="E39" s="63">
        <v>8500</v>
      </c>
      <c r="F39" s="63">
        <v>8500</v>
      </c>
      <c r="G39" s="63">
        <v>2500</v>
      </c>
      <c r="H39" s="63">
        <v>2500</v>
      </c>
      <c r="I39" s="63">
        <v>2500</v>
      </c>
    </row>
    <row r="40" spans="1:9">
      <c r="A40" s="86" t="s">
        <v>24</v>
      </c>
      <c r="B40" s="86"/>
      <c r="C40" s="7">
        <f t="shared" ref="C40" si="28">SUM(C39:C39)</f>
        <v>200</v>
      </c>
      <c r="D40" s="7">
        <f t="shared" ref="D40:H40" si="29">SUM(D39:D39)</f>
        <v>2319.19</v>
      </c>
      <c r="E40" s="7">
        <f t="shared" si="29"/>
        <v>8500</v>
      </c>
      <c r="F40" s="7">
        <f>SUM(F39)</f>
        <v>8500</v>
      </c>
      <c r="G40" s="7">
        <f t="shared" si="29"/>
        <v>2500</v>
      </c>
      <c r="H40" s="7">
        <f t="shared" si="29"/>
        <v>2500</v>
      </c>
      <c r="I40" s="7">
        <f t="shared" ref="I40" si="30">SUM(I39:I39)</f>
        <v>2500</v>
      </c>
    </row>
    <row r="41" spans="1:9">
      <c r="A41" s="87" t="s">
        <v>38</v>
      </c>
      <c r="B41" s="87"/>
      <c r="C41" s="58"/>
      <c r="D41" s="33"/>
      <c r="E41" s="33"/>
      <c r="F41" s="49"/>
      <c r="G41" s="33"/>
      <c r="H41" s="33"/>
      <c r="I41" s="44"/>
    </row>
    <row r="42" spans="1:9">
      <c r="A42" s="3">
        <v>630</v>
      </c>
      <c r="B42" s="3" t="s">
        <v>65</v>
      </c>
      <c r="C42" s="6">
        <v>7393.29</v>
      </c>
      <c r="D42" s="63">
        <v>10694.04</v>
      </c>
      <c r="E42" s="63">
        <v>10000</v>
      </c>
      <c r="F42" s="63">
        <v>11100</v>
      </c>
      <c r="G42" s="63">
        <v>16390</v>
      </c>
      <c r="H42" s="63">
        <v>8500</v>
      </c>
      <c r="I42" s="63">
        <v>8500</v>
      </c>
    </row>
    <row r="43" spans="1:9">
      <c r="A43" s="86" t="s">
        <v>24</v>
      </c>
      <c r="B43" s="86"/>
      <c r="C43" s="7">
        <f t="shared" ref="C43" si="31">SUM(C42:C42)</f>
        <v>7393.29</v>
      </c>
      <c r="D43" s="7">
        <f t="shared" ref="D43:H43" si="32">SUM(D42:D42)</f>
        <v>10694.04</v>
      </c>
      <c r="E43" s="7">
        <f t="shared" si="32"/>
        <v>10000</v>
      </c>
      <c r="F43" s="7">
        <v>8500</v>
      </c>
      <c r="G43" s="7">
        <f t="shared" si="32"/>
        <v>16390</v>
      </c>
      <c r="H43" s="7">
        <f t="shared" si="32"/>
        <v>8500</v>
      </c>
      <c r="I43" s="7">
        <f t="shared" ref="I43" si="33">SUM(I42:I42)</f>
        <v>8500</v>
      </c>
    </row>
    <row r="44" spans="1:9">
      <c r="A44" s="87" t="s">
        <v>39</v>
      </c>
      <c r="B44" s="87"/>
      <c r="C44" s="58"/>
      <c r="D44" s="33"/>
      <c r="E44" s="33"/>
      <c r="F44" s="49"/>
      <c r="G44" s="33"/>
      <c r="H44" s="33"/>
      <c r="I44" s="44"/>
    </row>
    <row r="45" spans="1:9">
      <c r="A45" s="3">
        <v>610</v>
      </c>
      <c r="B45" s="3" t="s">
        <v>63</v>
      </c>
      <c r="C45" s="6">
        <v>9397.35</v>
      </c>
      <c r="D45" s="63">
        <v>6542.77</v>
      </c>
      <c r="E45" s="63">
        <v>10900</v>
      </c>
      <c r="F45" s="63">
        <v>10900</v>
      </c>
      <c r="G45" s="63">
        <v>12000</v>
      </c>
      <c r="H45" s="63">
        <v>12000</v>
      </c>
      <c r="I45" s="63">
        <v>12000</v>
      </c>
    </row>
    <row r="46" spans="1:9">
      <c r="A46" s="3">
        <v>620</v>
      </c>
      <c r="B46" s="3" t="s">
        <v>64</v>
      </c>
      <c r="C46" s="6">
        <v>3333.09</v>
      </c>
      <c r="D46" s="63">
        <v>1484.7</v>
      </c>
      <c r="E46" s="63">
        <v>5750</v>
      </c>
      <c r="F46" s="63">
        <v>5750</v>
      </c>
      <c r="G46" s="63">
        <v>6500</v>
      </c>
      <c r="H46" s="63">
        <v>6500</v>
      </c>
      <c r="I46" s="63">
        <v>6500</v>
      </c>
    </row>
    <row r="47" spans="1:9">
      <c r="A47" s="3">
        <v>630</v>
      </c>
      <c r="B47" s="3" t="s">
        <v>65</v>
      </c>
      <c r="C47" s="6">
        <v>18731.95</v>
      </c>
      <c r="D47" s="63">
        <v>19074.419999999998</v>
      </c>
      <c r="E47" s="63">
        <v>25000</v>
      </c>
      <c r="F47" s="63">
        <v>25000</v>
      </c>
      <c r="G47" s="63">
        <v>20000</v>
      </c>
      <c r="H47" s="63">
        <v>20000</v>
      </c>
      <c r="I47" s="63">
        <v>20000</v>
      </c>
    </row>
    <row r="48" spans="1:9">
      <c r="A48" s="3">
        <v>640</v>
      </c>
      <c r="B48" s="3" t="s">
        <v>42</v>
      </c>
      <c r="C48" s="6">
        <v>0</v>
      </c>
      <c r="D48" s="63">
        <v>124.35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</row>
    <row r="49" spans="1:9">
      <c r="A49" s="86" t="s">
        <v>24</v>
      </c>
      <c r="B49" s="86"/>
      <c r="C49" s="7">
        <f t="shared" ref="C49" si="34">SUM(C45:C48)</f>
        <v>31462.39</v>
      </c>
      <c r="D49" s="7">
        <f t="shared" ref="D49:H49" si="35">SUM(D45:D48)</f>
        <v>27226.239999999998</v>
      </c>
      <c r="E49" s="7">
        <f t="shared" si="35"/>
        <v>41650</v>
      </c>
      <c r="F49" s="7">
        <f>SUM(F45:F48)</f>
        <v>41650</v>
      </c>
      <c r="G49" s="7">
        <f t="shared" si="35"/>
        <v>38500</v>
      </c>
      <c r="H49" s="7">
        <f t="shared" si="35"/>
        <v>38500</v>
      </c>
      <c r="I49" s="7">
        <f t="shared" ref="I49" si="36">SUM(I45:I48)</f>
        <v>38500</v>
      </c>
    </row>
    <row r="50" spans="1:9">
      <c r="A50" s="87" t="s">
        <v>40</v>
      </c>
      <c r="B50" s="87"/>
      <c r="C50" s="58"/>
      <c r="D50" s="33"/>
      <c r="E50" s="33"/>
      <c r="F50" s="49"/>
      <c r="G50" s="33"/>
      <c r="H50" s="33"/>
      <c r="I50" s="44"/>
    </row>
    <row r="51" spans="1:9">
      <c r="A51" s="3">
        <v>630</v>
      </c>
      <c r="B51" s="3" t="s">
        <v>65</v>
      </c>
      <c r="C51" s="6">
        <v>7455.82</v>
      </c>
      <c r="D51" s="63">
        <v>6569.42</v>
      </c>
      <c r="E51" s="63">
        <v>10000</v>
      </c>
      <c r="F51" s="63">
        <v>10000</v>
      </c>
      <c r="G51" s="63">
        <v>23800</v>
      </c>
      <c r="H51" s="63">
        <v>10000</v>
      </c>
      <c r="I51" s="63">
        <v>10000</v>
      </c>
    </row>
    <row r="52" spans="1:9">
      <c r="A52" s="86" t="s">
        <v>24</v>
      </c>
      <c r="B52" s="86"/>
      <c r="C52" s="7">
        <f t="shared" ref="C52" si="37">SUM(C51:C51)</f>
        <v>7455.82</v>
      </c>
      <c r="D52" s="7">
        <f t="shared" ref="D52:H52" si="38">SUM(D51:D51)</f>
        <v>6569.42</v>
      </c>
      <c r="E52" s="7">
        <f t="shared" si="38"/>
        <v>10000</v>
      </c>
      <c r="F52" s="7">
        <v>7000</v>
      </c>
      <c r="G52" s="7">
        <f t="shared" si="38"/>
        <v>23800</v>
      </c>
      <c r="H52" s="7">
        <f t="shared" si="38"/>
        <v>10000</v>
      </c>
      <c r="I52" s="7">
        <f t="shared" ref="I52" si="39">SUM(I51:I51)</f>
        <v>10000</v>
      </c>
    </row>
    <row r="53" spans="1:9">
      <c r="A53" s="87" t="s">
        <v>41</v>
      </c>
      <c r="B53" s="87"/>
      <c r="C53" s="58"/>
      <c r="D53" s="33"/>
      <c r="E53" s="33"/>
      <c r="F53" s="49"/>
      <c r="G53" s="33"/>
      <c r="H53" s="33"/>
      <c r="I53" s="44"/>
    </row>
    <row r="54" spans="1:9">
      <c r="A54" s="15">
        <v>610</v>
      </c>
      <c r="B54" s="15" t="s">
        <v>63</v>
      </c>
      <c r="C54" s="30">
        <v>352.17</v>
      </c>
      <c r="D54" s="65">
        <v>0</v>
      </c>
      <c r="E54" s="65">
        <v>1730</v>
      </c>
      <c r="F54" s="65">
        <v>0</v>
      </c>
      <c r="G54" s="65">
        <v>0</v>
      </c>
      <c r="H54" s="65">
        <v>0</v>
      </c>
      <c r="I54" s="65">
        <v>0</v>
      </c>
    </row>
    <row r="55" spans="1:9">
      <c r="A55" s="15">
        <v>620</v>
      </c>
      <c r="B55" s="15" t="s">
        <v>64</v>
      </c>
      <c r="C55" s="30">
        <v>155.30000000000001</v>
      </c>
      <c r="D55" s="65">
        <v>0</v>
      </c>
      <c r="E55" s="65">
        <v>1000</v>
      </c>
      <c r="F55" s="65">
        <v>0</v>
      </c>
      <c r="G55" s="65">
        <v>0</v>
      </c>
      <c r="H55" s="65">
        <v>0</v>
      </c>
      <c r="I55" s="65">
        <v>0</v>
      </c>
    </row>
    <row r="56" spans="1:9">
      <c r="A56" s="3">
        <v>630</v>
      </c>
      <c r="B56" s="3" t="s">
        <v>65</v>
      </c>
      <c r="C56" s="6">
        <v>7184.06</v>
      </c>
      <c r="D56" s="63">
        <v>6830.47</v>
      </c>
      <c r="E56" s="63">
        <v>13000</v>
      </c>
      <c r="F56" s="63">
        <v>13000</v>
      </c>
      <c r="G56" s="63">
        <v>20300</v>
      </c>
      <c r="H56" s="63">
        <v>13000</v>
      </c>
      <c r="I56" s="63">
        <v>13000</v>
      </c>
    </row>
    <row r="57" spans="1:9">
      <c r="A57" s="3">
        <v>640</v>
      </c>
      <c r="B57" s="3" t="s">
        <v>42</v>
      </c>
      <c r="C57" s="6">
        <v>4300</v>
      </c>
      <c r="D57" s="63">
        <v>4300</v>
      </c>
      <c r="E57" s="63">
        <v>5500</v>
      </c>
      <c r="F57" s="63">
        <v>5500</v>
      </c>
      <c r="G57" s="63">
        <v>5500</v>
      </c>
      <c r="H57" s="63">
        <v>5500</v>
      </c>
      <c r="I57" s="63">
        <v>5500</v>
      </c>
    </row>
    <row r="58" spans="1:9">
      <c r="A58" s="86" t="s">
        <v>24</v>
      </c>
      <c r="B58" s="86"/>
      <c r="C58" s="7">
        <f t="shared" ref="C58" si="40">SUM(C54:C57)</f>
        <v>11991.53</v>
      </c>
      <c r="D58" s="7">
        <f t="shared" ref="D58" si="41">SUM(D54:D57)</f>
        <v>11130.470000000001</v>
      </c>
      <c r="E58" s="7">
        <f t="shared" ref="E58:H58" si="42">SUM(E54:E57)</f>
        <v>21230</v>
      </c>
      <c r="F58" s="7">
        <f>SUM(F54:F57)</f>
        <v>18500</v>
      </c>
      <c r="G58" s="7">
        <f t="shared" si="42"/>
        <v>25800</v>
      </c>
      <c r="H58" s="7">
        <f t="shared" si="42"/>
        <v>18500</v>
      </c>
      <c r="I58" s="7">
        <f t="shared" ref="I58" si="43">SUM(I54:I57)</f>
        <v>18500</v>
      </c>
    </row>
    <row r="59" spans="1:9">
      <c r="A59" s="87" t="s">
        <v>43</v>
      </c>
      <c r="B59" s="87"/>
      <c r="C59" s="58"/>
      <c r="D59" s="33"/>
      <c r="E59" s="33"/>
      <c r="F59" s="49"/>
      <c r="G59" s="33"/>
      <c r="H59" s="33"/>
      <c r="I59" s="44"/>
    </row>
    <row r="60" spans="1:9">
      <c r="A60" s="3">
        <v>630</v>
      </c>
      <c r="B60" s="3" t="s">
        <v>65</v>
      </c>
      <c r="C60" s="6">
        <v>5093.74</v>
      </c>
      <c r="D60" s="63">
        <v>4940.68</v>
      </c>
      <c r="E60" s="63">
        <v>8500</v>
      </c>
      <c r="F60" s="63">
        <v>5000</v>
      </c>
      <c r="G60" s="63">
        <v>12500</v>
      </c>
      <c r="H60" s="63">
        <v>8500</v>
      </c>
      <c r="I60" s="63">
        <v>8500</v>
      </c>
    </row>
    <row r="61" spans="1:9">
      <c r="A61" s="3">
        <v>640</v>
      </c>
      <c r="B61" s="3" t="s">
        <v>42</v>
      </c>
      <c r="C61" s="6">
        <v>2200</v>
      </c>
      <c r="D61" s="63">
        <v>1400</v>
      </c>
      <c r="E61" s="63">
        <v>2000</v>
      </c>
      <c r="F61" s="63">
        <v>2000</v>
      </c>
      <c r="G61" s="63">
        <v>2000</v>
      </c>
      <c r="H61" s="63">
        <v>2000</v>
      </c>
      <c r="I61" s="63">
        <v>2000</v>
      </c>
    </row>
    <row r="62" spans="1:9">
      <c r="A62" s="86" t="s">
        <v>24</v>
      </c>
      <c r="B62" s="86"/>
      <c r="C62" s="7">
        <f t="shared" ref="C62" si="44">SUM(C60:C61)</f>
        <v>7293.74</v>
      </c>
      <c r="D62" s="7">
        <f t="shared" ref="D62:H62" si="45">SUM(D60:D61)</f>
        <v>6340.68</v>
      </c>
      <c r="E62" s="7">
        <f t="shared" si="45"/>
        <v>10500</v>
      </c>
      <c r="F62" s="7">
        <f>SUM(F60:F61)</f>
        <v>7000</v>
      </c>
      <c r="G62" s="7">
        <f t="shared" si="45"/>
        <v>14500</v>
      </c>
      <c r="H62" s="7">
        <f t="shared" si="45"/>
        <v>10500</v>
      </c>
      <c r="I62" s="7">
        <f t="shared" ref="I62" si="46">SUM(I60:I61)</f>
        <v>10500</v>
      </c>
    </row>
    <row r="63" spans="1:9">
      <c r="A63" s="87" t="s">
        <v>56</v>
      </c>
      <c r="B63" s="87"/>
      <c r="C63" s="58"/>
      <c r="D63" s="33"/>
      <c r="E63" s="33"/>
      <c r="F63" s="49"/>
      <c r="G63" s="33"/>
      <c r="H63" s="33"/>
      <c r="I63" s="44"/>
    </row>
    <row r="64" spans="1:9">
      <c r="A64" s="3">
        <v>630</v>
      </c>
      <c r="B64" s="3" t="s">
        <v>65</v>
      </c>
      <c r="C64" s="10">
        <v>982.68</v>
      </c>
      <c r="D64" s="65">
        <v>694.97</v>
      </c>
      <c r="E64" s="65">
        <v>1200</v>
      </c>
      <c r="F64" s="65">
        <v>1200</v>
      </c>
      <c r="G64" s="65">
        <v>1200</v>
      </c>
      <c r="H64" s="65">
        <v>1200</v>
      </c>
      <c r="I64" s="65">
        <v>1200</v>
      </c>
    </row>
    <row r="65" spans="1:9">
      <c r="A65" s="86" t="s">
        <v>24</v>
      </c>
      <c r="B65" s="86"/>
      <c r="C65" s="11">
        <f t="shared" ref="C65" si="47">SUM(C64:C64)</f>
        <v>982.68</v>
      </c>
      <c r="D65" s="11">
        <f t="shared" ref="D65:H65" si="48">SUM(D64:D64)</f>
        <v>694.97</v>
      </c>
      <c r="E65" s="11">
        <f t="shared" si="48"/>
        <v>1200</v>
      </c>
      <c r="F65" s="11">
        <v>1200</v>
      </c>
      <c r="G65" s="11">
        <f t="shared" si="48"/>
        <v>1200</v>
      </c>
      <c r="H65" s="11">
        <f t="shared" si="48"/>
        <v>1200</v>
      </c>
      <c r="I65" s="11">
        <f t="shared" ref="I65" si="49">SUM(I64:I64)</f>
        <v>1200</v>
      </c>
    </row>
    <row r="66" spans="1:9">
      <c r="A66" s="87" t="s">
        <v>44</v>
      </c>
      <c r="B66" s="87"/>
      <c r="C66" s="58"/>
      <c r="D66" s="33"/>
      <c r="E66" s="33"/>
      <c r="F66" s="49"/>
      <c r="G66" s="33"/>
      <c r="H66" s="33"/>
      <c r="I66" s="44"/>
    </row>
    <row r="67" spans="1:9">
      <c r="A67" s="3">
        <v>630</v>
      </c>
      <c r="B67" s="3" t="s">
        <v>65</v>
      </c>
      <c r="C67" s="6">
        <v>1292.52</v>
      </c>
      <c r="D67" s="63">
        <v>4023.36</v>
      </c>
      <c r="E67" s="63">
        <v>15000</v>
      </c>
      <c r="F67" s="63">
        <v>15000</v>
      </c>
      <c r="G67" s="63">
        <v>6500</v>
      </c>
      <c r="H67" s="63">
        <v>4000</v>
      </c>
      <c r="I67" s="63">
        <v>4000</v>
      </c>
    </row>
    <row r="68" spans="1:9">
      <c r="A68" s="86" t="s">
        <v>24</v>
      </c>
      <c r="B68" s="86"/>
      <c r="C68" s="7">
        <f t="shared" ref="C68" si="50">SUM(C67:C67)</f>
        <v>1292.52</v>
      </c>
      <c r="D68" s="7">
        <f t="shared" ref="D68:H68" si="51">SUM(D67:D67)</f>
        <v>4023.36</v>
      </c>
      <c r="E68" s="7">
        <f t="shared" si="51"/>
        <v>15000</v>
      </c>
      <c r="F68" s="7">
        <f>SUM(F67)</f>
        <v>15000</v>
      </c>
      <c r="G68" s="7">
        <f t="shared" si="51"/>
        <v>6500</v>
      </c>
      <c r="H68" s="7">
        <f t="shared" si="51"/>
        <v>4000</v>
      </c>
      <c r="I68" s="7">
        <f t="shared" ref="I68" si="52">SUM(I67:I67)</f>
        <v>4000</v>
      </c>
    </row>
    <row r="69" spans="1:9">
      <c r="C69" s="27"/>
    </row>
    <row r="70" spans="1:9">
      <c r="C70" s="27"/>
    </row>
    <row r="73" spans="1:9">
      <c r="E73" s="31"/>
      <c r="F73" s="31"/>
      <c r="G73" s="31"/>
      <c r="H73" s="31"/>
      <c r="I73" s="31"/>
    </row>
  </sheetData>
  <mergeCells count="41">
    <mergeCell ref="A30:B30"/>
    <mergeCell ref="A31:B31"/>
    <mergeCell ref="A34:B34"/>
    <mergeCell ref="A44:B44"/>
    <mergeCell ref="A37:B37"/>
    <mergeCell ref="A53:B53"/>
    <mergeCell ref="A49:B49"/>
    <mergeCell ref="A38:B38"/>
    <mergeCell ref="A40:B40"/>
    <mergeCell ref="A41:B41"/>
    <mergeCell ref="A43:B43"/>
    <mergeCell ref="A28:B28"/>
    <mergeCell ref="E1:E2"/>
    <mergeCell ref="A66:B66"/>
    <mergeCell ref="A68:B68"/>
    <mergeCell ref="A58:B58"/>
    <mergeCell ref="A59:B59"/>
    <mergeCell ref="A62:B62"/>
    <mergeCell ref="A63:B63"/>
    <mergeCell ref="A65:B65"/>
    <mergeCell ref="A35:B35"/>
    <mergeCell ref="C1:C2"/>
    <mergeCell ref="A10:B10"/>
    <mergeCell ref="A1:B2"/>
    <mergeCell ref="A3:B3"/>
    <mergeCell ref="A50:B50"/>
    <mergeCell ref="A52:B52"/>
    <mergeCell ref="A19:B19"/>
    <mergeCell ref="A23:B23"/>
    <mergeCell ref="A24:B24"/>
    <mergeCell ref="A27:B27"/>
    <mergeCell ref="I1:I2"/>
    <mergeCell ref="A4:B4"/>
    <mergeCell ref="A9:B9"/>
    <mergeCell ref="D1:D2"/>
    <mergeCell ref="A13:B13"/>
    <mergeCell ref="A14:B14"/>
    <mergeCell ref="G1:G2"/>
    <mergeCell ref="H1:H2"/>
    <mergeCell ref="A20:B20"/>
    <mergeCell ref="F1:F2"/>
  </mergeCells>
  <pageMargins left="0.25" right="0.25" top="0.75" bottom="0.75" header="0.3" footer="0.3"/>
  <pageSetup paperSize="9" scale="72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zoomScale="95" zoomScaleNormal="95" workbookViewId="0">
      <selection sqref="A1:B2"/>
    </sheetView>
  </sheetViews>
  <sheetFormatPr defaultRowHeight="15"/>
  <cols>
    <col min="1" max="1" width="8.28515625" customWidth="1"/>
    <col min="2" max="2" width="41.7109375" customWidth="1"/>
    <col min="3" max="3" width="13.28515625" customWidth="1"/>
    <col min="4" max="9" width="13.28515625" style="27" customWidth="1"/>
  </cols>
  <sheetData>
    <row r="1" spans="1:9" ht="15" customHeight="1">
      <c r="A1" s="82" t="s">
        <v>60</v>
      </c>
      <c r="B1" s="83"/>
      <c r="C1" s="70" t="s">
        <v>95</v>
      </c>
      <c r="D1" s="70" t="s">
        <v>103</v>
      </c>
      <c r="E1" s="70" t="s">
        <v>76</v>
      </c>
      <c r="F1" s="80" t="s">
        <v>104</v>
      </c>
      <c r="G1" s="70" t="s">
        <v>83</v>
      </c>
      <c r="H1" s="70" t="s">
        <v>99</v>
      </c>
      <c r="I1" s="70" t="s">
        <v>112</v>
      </c>
    </row>
    <row r="2" spans="1:9" ht="24" customHeight="1">
      <c r="A2" s="84"/>
      <c r="B2" s="85"/>
      <c r="C2" s="71"/>
      <c r="D2" s="71"/>
      <c r="E2" s="71"/>
      <c r="F2" s="81"/>
      <c r="G2" s="71"/>
      <c r="H2" s="71"/>
      <c r="I2" s="71"/>
    </row>
    <row r="3" spans="1:9">
      <c r="A3" s="87" t="s">
        <v>45</v>
      </c>
      <c r="B3" s="87"/>
      <c r="C3" s="41"/>
      <c r="D3" s="41"/>
      <c r="E3" s="41"/>
      <c r="F3" s="41"/>
      <c r="G3" s="32"/>
      <c r="H3" s="32"/>
      <c r="I3" s="43"/>
    </row>
    <row r="4" spans="1:9">
      <c r="A4" s="3">
        <v>630</v>
      </c>
      <c r="B4" s="3" t="s">
        <v>65</v>
      </c>
      <c r="C4" s="6">
        <v>2563.14</v>
      </c>
      <c r="D4" s="63">
        <v>13260.57</v>
      </c>
      <c r="E4" s="63">
        <v>33000</v>
      </c>
      <c r="F4" s="63">
        <v>33000</v>
      </c>
      <c r="G4" s="63">
        <v>33000</v>
      </c>
      <c r="H4" s="63">
        <v>33000</v>
      </c>
      <c r="I4" s="63">
        <v>33000</v>
      </c>
    </row>
    <row r="5" spans="1:9">
      <c r="A5" s="86" t="s">
        <v>24</v>
      </c>
      <c r="B5" s="86"/>
      <c r="C5" s="7">
        <f t="shared" ref="C5" si="0">SUM(C4:C4)</f>
        <v>2563.14</v>
      </c>
      <c r="D5" s="7">
        <f t="shared" ref="D5:H5" si="1">SUM(D4:D4)</f>
        <v>13260.57</v>
      </c>
      <c r="E5" s="7">
        <f t="shared" si="1"/>
        <v>33000</v>
      </c>
      <c r="F5" s="7">
        <v>12220</v>
      </c>
      <c r="G5" s="7">
        <f t="shared" si="1"/>
        <v>33000</v>
      </c>
      <c r="H5" s="7">
        <f t="shared" si="1"/>
        <v>33000</v>
      </c>
      <c r="I5" s="7">
        <f t="shared" ref="I5" si="2">SUM(I4:I4)</f>
        <v>33000</v>
      </c>
    </row>
    <row r="6" spans="1:9">
      <c r="A6" s="87" t="s">
        <v>59</v>
      </c>
      <c r="B6" s="87"/>
      <c r="C6" s="41"/>
      <c r="D6" s="41"/>
      <c r="E6" s="41"/>
      <c r="F6" s="41"/>
      <c r="G6" s="41"/>
      <c r="H6" s="41"/>
      <c r="I6" s="41"/>
    </row>
    <row r="7" spans="1:9">
      <c r="A7" s="3">
        <v>610</v>
      </c>
      <c r="B7" s="3" t="s">
        <v>68</v>
      </c>
      <c r="C7" s="6">
        <v>56572.85</v>
      </c>
      <c r="D7" s="63">
        <v>58518.93</v>
      </c>
      <c r="E7" s="63">
        <v>65000</v>
      </c>
      <c r="F7" s="63">
        <v>65000</v>
      </c>
      <c r="G7" s="63">
        <v>71500</v>
      </c>
      <c r="H7" s="63">
        <v>71500</v>
      </c>
      <c r="I7" s="63">
        <v>71500</v>
      </c>
    </row>
    <row r="8" spans="1:9">
      <c r="A8" s="3">
        <v>620</v>
      </c>
      <c r="B8" s="3" t="s">
        <v>64</v>
      </c>
      <c r="C8" s="6">
        <v>20189.59</v>
      </c>
      <c r="D8" s="63">
        <v>24750.97</v>
      </c>
      <c r="E8" s="63">
        <v>22000</v>
      </c>
      <c r="F8" s="63">
        <v>22000</v>
      </c>
      <c r="G8" s="63">
        <v>24200</v>
      </c>
      <c r="H8" s="63">
        <v>24200</v>
      </c>
      <c r="I8" s="63">
        <v>24200</v>
      </c>
    </row>
    <row r="9" spans="1:9">
      <c r="A9" s="3">
        <v>630</v>
      </c>
      <c r="B9" s="3" t="s">
        <v>65</v>
      </c>
      <c r="C9" s="17">
        <v>9095.58</v>
      </c>
      <c r="D9" s="63">
        <v>11926.25</v>
      </c>
      <c r="E9" s="63">
        <v>8500</v>
      </c>
      <c r="F9" s="63">
        <v>9000</v>
      </c>
      <c r="G9" s="63">
        <v>15200</v>
      </c>
      <c r="H9" s="63">
        <v>8500</v>
      </c>
      <c r="I9" s="63">
        <v>8500</v>
      </c>
    </row>
    <row r="10" spans="1:9">
      <c r="A10" s="3">
        <v>640</v>
      </c>
      <c r="B10" s="3" t="s">
        <v>58</v>
      </c>
      <c r="C10" s="6">
        <v>0</v>
      </c>
      <c r="D10" s="63">
        <v>0</v>
      </c>
      <c r="E10" s="63">
        <v>700</v>
      </c>
      <c r="F10" s="63">
        <v>700</v>
      </c>
      <c r="G10" s="63">
        <v>200</v>
      </c>
      <c r="H10" s="63">
        <v>200</v>
      </c>
      <c r="I10" s="63">
        <v>200</v>
      </c>
    </row>
    <row r="11" spans="1:9">
      <c r="A11" s="86" t="s">
        <v>24</v>
      </c>
      <c r="B11" s="86"/>
      <c r="C11" s="7">
        <f t="shared" ref="C11" si="3">SUM(C7:C10)</f>
        <v>85858.02</v>
      </c>
      <c r="D11" s="7">
        <f t="shared" ref="D11:H11" si="4">SUM(D7:D10)</f>
        <v>95196.15</v>
      </c>
      <c r="E11" s="7">
        <f t="shared" si="4"/>
        <v>96200</v>
      </c>
      <c r="F11" s="7">
        <f>SUM(F7:F10)</f>
        <v>96700</v>
      </c>
      <c r="G11" s="7">
        <f t="shared" si="4"/>
        <v>111100</v>
      </c>
      <c r="H11" s="7">
        <f t="shared" si="4"/>
        <v>104400</v>
      </c>
      <c r="I11" s="7">
        <f t="shared" ref="I11" si="5">SUM(I7:I10)</f>
        <v>104400</v>
      </c>
    </row>
    <row r="12" spans="1:9">
      <c r="A12" s="87" t="s">
        <v>46</v>
      </c>
      <c r="B12" s="87"/>
      <c r="C12" s="41"/>
      <c r="D12" s="41"/>
      <c r="E12" s="41"/>
      <c r="F12" s="41"/>
      <c r="G12" s="41"/>
      <c r="H12" s="41"/>
      <c r="I12" s="41"/>
    </row>
    <row r="13" spans="1:9">
      <c r="A13" s="3">
        <v>630</v>
      </c>
      <c r="B13" s="3" t="s">
        <v>65</v>
      </c>
      <c r="C13" s="6">
        <v>389.59</v>
      </c>
      <c r="D13" s="63">
        <v>1465.75</v>
      </c>
      <c r="E13" s="63">
        <v>8500</v>
      </c>
      <c r="F13" s="63">
        <v>8500</v>
      </c>
      <c r="G13" s="63">
        <v>6000</v>
      </c>
      <c r="H13" s="63">
        <v>5000</v>
      </c>
      <c r="I13" s="63">
        <v>5000</v>
      </c>
    </row>
    <row r="14" spans="1:9">
      <c r="A14" s="3">
        <v>640</v>
      </c>
      <c r="B14" s="3" t="s">
        <v>58</v>
      </c>
      <c r="C14" s="17">
        <v>52800</v>
      </c>
      <c r="D14" s="63">
        <v>48400</v>
      </c>
      <c r="E14" s="63">
        <v>58000</v>
      </c>
      <c r="F14" s="63">
        <v>58000</v>
      </c>
      <c r="G14" s="63">
        <v>58000</v>
      </c>
      <c r="H14" s="63">
        <v>58000</v>
      </c>
      <c r="I14" s="63">
        <v>58000</v>
      </c>
    </row>
    <row r="15" spans="1:9">
      <c r="A15" s="86" t="s">
        <v>24</v>
      </c>
      <c r="B15" s="86"/>
      <c r="C15" s="7">
        <f t="shared" ref="C15" si="6">SUM(C13:C14)</f>
        <v>53189.59</v>
      </c>
      <c r="D15" s="7">
        <f t="shared" ref="D15:H15" si="7">SUM(D13:D14)</f>
        <v>49865.75</v>
      </c>
      <c r="E15" s="7">
        <f t="shared" si="7"/>
        <v>66500</v>
      </c>
      <c r="F15" s="7">
        <f>SUM(F13:F14)</f>
        <v>66500</v>
      </c>
      <c r="G15" s="7">
        <f t="shared" si="7"/>
        <v>64000</v>
      </c>
      <c r="H15" s="7">
        <f t="shared" si="7"/>
        <v>63000</v>
      </c>
      <c r="I15" s="7">
        <f t="shared" ref="I15" si="8">SUM(I13:I14)</f>
        <v>63000</v>
      </c>
    </row>
    <row r="16" spans="1:9">
      <c r="A16" s="87" t="s">
        <v>47</v>
      </c>
      <c r="B16" s="87"/>
      <c r="C16" s="41"/>
      <c r="D16" s="41"/>
      <c r="E16" s="41"/>
      <c r="F16" s="41"/>
      <c r="G16" s="41"/>
      <c r="H16" s="41"/>
      <c r="I16" s="41"/>
    </row>
    <row r="17" spans="1:9">
      <c r="A17" s="3">
        <v>610</v>
      </c>
      <c r="B17" s="3" t="s">
        <v>68</v>
      </c>
      <c r="C17" s="6">
        <v>12429.38</v>
      </c>
      <c r="D17" s="63">
        <v>8335.43</v>
      </c>
      <c r="E17" s="63">
        <v>12500</v>
      </c>
      <c r="F17" s="63">
        <v>12500</v>
      </c>
      <c r="G17" s="63">
        <v>13800</v>
      </c>
      <c r="H17" s="63">
        <v>13800</v>
      </c>
      <c r="I17" s="63">
        <v>13800</v>
      </c>
    </row>
    <row r="18" spans="1:9">
      <c r="A18" s="3">
        <v>620</v>
      </c>
      <c r="B18" s="3" t="s">
        <v>64</v>
      </c>
      <c r="C18" s="6">
        <v>4882.2700000000004</v>
      </c>
      <c r="D18" s="63">
        <v>4140.3100000000004</v>
      </c>
      <c r="E18" s="63">
        <v>4830</v>
      </c>
      <c r="F18" s="63">
        <v>4830</v>
      </c>
      <c r="G18" s="63">
        <v>5300</v>
      </c>
      <c r="H18" s="63">
        <v>5300</v>
      </c>
      <c r="I18" s="63">
        <v>5300</v>
      </c>
    </row>
    <row r="19" spans="1:9">
      <c r="A19" s="3">
        <v>630</v>
      </c>
      <c r="B19" s="3" t="s">
        <v>65</v>
      </c>
      <c r="C19" s="6">
        <v>7946.44</v>
      </c>
      <c r="D19" s="63">
        <v>9771.2900000000009</v>
      </c>
      <c r="E19" s="63">
        <v>10200</v>
      </c>
      <c r="F19" s="63">
        <v>10200</v>
      </c>
      <c r="G19" s="63">
        <v>10200</v>
      </c>
      <c r="H19" s="63">
        <v>10200</v>
      </c>
      <c r="I19" s="63">
        <v>10200</v>
      </c>
    </row>
    <row r="20" spans="1:9">
      <c r="A20" s="3">
        <v>640</v>
      </c>
      <c r="B20" s="3" t="s">
        <v>42</v>
      </c>
      <c r="C20" s="6">
        <v>101.33</v>
      </c>
      <c r="D20" s="63">
        <v>215.52</v>
      </c>
      <c r="E20" s="63">
        <v>200</v>
      </c>
      <c r="F20" s="63">
        <v>200</v>
      </c>
      <c r="G20" s="63">
        <v>200</v>
      </c>
      <c r="H20" s="63">
        <v>200</v>
      </c>
      <c r="I20" s="63">
        <v>200</v>
      </c>
    </row>
    <row r="21" spans="1:9">
      <c r="A21" s="86" t="s">
        <v>24</v>
      </c>
      <c r="B21" s="86"/>
      <c r="C21" s="7">
        <f t="shared" ref="C21" si="9">SUM(C17:C20)</f>
        <v>25359.420000000002</v>
      </c>
      <c r="D21" s="7">
        <f t="shared" ref="D21:H21" si="10">SUM(D17:D20)</f>
        <v>22462.550000000003</v>
      </c>
      <c r="E21" s="7">
        <f t="shared" si="10"/>
        <v>27730</v>
      </c>
      <c r="F21" s="7">
        <v>29410</v>
      </c>
      <c r="G21" s="7">
        <f t="shared" si="10"/>
        <v>29500</v>
      </c>
      <c r="H21" s="7">
        <f t="shared" si="10"/>
        <v>29500</v>
      </c>
      <c r="I21" s="7">
        <f t="shared" ref="I21" si="11">SUM(I17:I20)</f>
        <v>29500</v>
      </c>
    </row>
    <row r="22" spans="1:9">
      <c r="A22" s="87" t="s">
        <v>114</v>
      </c>
      <c r="B22" s="87"/>
      <c r="C22" s="41"/>
      <c r="D22" s="41"/>
      <c r="E22" s="41"/>
      <c r="F22" s="41"/>
      <c r="G22" s="41"/>
      <c r="H22" s="41"/>
      <c r="I22" s="41"/>
    </row>
    <row r="23" spans="1:9">
      <c r="A23" s="3">
        <v>610</v>
      </c>
      <c r="B23" s="3" t="s">
        <v>68</v>
      </c>
      <c r="C23" s="6">
        <v>54106.12</v>
      </c>
      <c r="D23" s="63">
        <v>51861.86</v>
      </c>
      <c r="E23" s="63">
        <v>56500</v>
      </c>
      <c r="F23" s="63">
        <v>56500</v>
      </c>
      <c r="G23" s="63">
        <v>62000</v>
      </c>
      <c r="H23" s="63">
        <v>56500</v>
      </c>
      <c r="I23" s="63">
        <v>56500</v>
      </c>
    </row>
    <row r="24" spans="1:9">
      <c r="A24" s="3">
        <v>620</v>
      </c>
      <c r="B24" s="3" t="s">
        <v>64</v>
      </c>
      <c r="C24" s="6">
        <v>20013.22</v>
      </c>
      <c r="D24" s="63">
        <v>20162.12</v>
      </c>
      <c r="E24" s="63">
        <v>21300</v>
      </c>
      <c r="F24" s="63">
        <v>21300</v>
      </c>
      <c r="G24" s="63">
        <v>23000</v>
      </c>
      <c r="H24" s="63">
        <v>21300</v>
      </c>
      <c r="I24" s="63">
        <v>21300</v>
      </c>
    </row>
    <row r="25" spans="1:9">
      <c r="A25" s="3">
        <v>630</v>
      </c>
      <c r="B25" s="3" t="s">
        <v>65</v>
      </c>
      <c r="C25" s="6">
        <v>6517.21</v>
      </c>
      <c r="D25" s="63">
        <v>6055.06</v>
      </c>
      <c r="E25" s="63">
        <v>5000</v>
      </c>
      <c r="F25" s="63">
        <v>5000</v>
      </c>
      <c r="G25" s="63">
        <v>10000</v>
      </c>
      <c r="H25" s="63">
        <v>5000</v>
      </c>
      <c r="I25" s="63">
        <v>5000</v>
      </c>
    </row>
    <row r="26" spans="1:9">
      <c r="A26" s="3">
        <v>640</v>
      </c>
      <c r="B26" s="3" t="s">
        <v>42</v>
      </c>
      <c r="C26" s="6">
        <v>2240.61</v>
      </c>
      <c r="D26" s="63">
        <v>1846.69</v>
      </c>
      <c r="E26" s="63">
        <v>2000</v>
      </c>
      <c r="F26" s="63">
        <v>5000</v>
      </c>
      <c r="G26" s="63">
        <v>2000</v>
      </c>
      <c r="H26" s="63">
        <v>2000</v>
      </c>
      <c r="I26" s="63">
        <v>2000</v>
      </c>
    </row>
    <row r="27" spans="1:9">
      <c r="A27" s="86" t="s">
        <v>24</v>
      </c>
      <c r="B27" s="86"/>
      <c r="C27" s="7">
        <f t="shared" ref="C27" si="12">SUM(C23:C26)</f>
        <v>82877.16</v>
      </c>
      <c r="D27" s="7">
        <f t="shared" ref="D27" si="13">SUM(D23:D26)</f>
        <v>79925.73</v>
      </c>
      <c r="E27" s="7">
        <f t="shared" ref="E27:H27" si="14">SUM(E23:E26)</f>
        <v>84800</v>
      </c>
      <c r="F27" s="7">
        <f>SUM(F23:F26)</f>
        <v>87800</v>
      </c>
      <c r="G27" s="7">
        <f t="shared" si="14"/>
        <v>97000</v>
      </c>
      <c r="H27" s="7">
        <f t="shared" si="14"/>
        <v>84800</v>
      </c>
      <c r="I27" s="7">
        <f t="shared" ref="I27" si="15">SUM(I23:I26)</f>
        <v>84800</v>
      </c>
    </row>
    <row r="28" spans="1:9">
      <c r="A28" s="87" t="s">
        <v>57</v>
      </c>
      <c r="B28" s="87"/>
      <c r="C28" s="58"/>
      <c r="D28" s="33"/>
      <c r="E28" s="33"/>
      <c r="F28" s="49"/>
      <c r="G28" s="33"/>
      <c r="H28" s="33"/>
      <c r="I28" s="44"/>
    </row>
    <row r="29" spans="1:9">
      <c r="A29" s="15">
        <v>630</v>
      </c>
      <c r="B29" s="15" t="s">
        <v>65</v>
      </c>
      <c r="C29" s="30">
        <v>0</v>
      </c>
      <c r="D29" s="65">
        <v>98.19</v>
      </c>
      <c r="E29" s="65">
        <v>100</v>
      </c>
      <c r="F29" s="65">
        <v>100</v>
      </c>
      <c r="G29" s="65">
        <v>100</v>
      </c>
      <c r="H29" s="65">
        <v>100</v>
      </c>
      <c r="I29" s="65">
        <v>100</v>
      </c>
    </row>
    <row r="30" spans="1:9">
      <c r="A30" s="3">
        <v>640</v>
      </c>
      <c r="B30" s="3" t="s">
        <v>42</v>
      </c>
      <c r="C30" s="6">
        <v>1000</v>
      </c>
      <c r="D30" s="63">
        <v>3100</v>
      </c>
      <c r="E30" s="63">
        <v>2500</v>
      </c>
      <c r="F30" s="63">
        <v>0</v>
      </c>
      <c r="G30" s="63">
        <v>2500</v>
      </c>
      <c r="H30" s="63">
        <v>2500</v>
      </c>
      <c r="I30" s="63">
        <v>2500</v>
      </c>
    </row>
    <row r="31" spans="1:9">
      <c r="A31" s="86" t="s">
        <v>24</v>
      </c>
      <c r="B31" s="86"/>
      <c r="C31" s="7">
        <f t="shared" ref="C31" si="16">SUM(C29:C30)</f>
        <v>1000</v>
      </c>
      <c r="D31" s="7">
        <f t="shared" ref="D31:H31" si="17">SUM(D29:D30)</f>
        <v>3198.19</v>
      </c>
      <c r="E31" s="7">
        <f t="shared" si="17"/>
        <v>2600</v>
      </c>
      <c r="F31" s="7">
        <f>SUM(F29:F30)</f>
        <v>100</v>
      </c>
      <c r="G31" s="7">
        <f t="shared" si="17"/>
        <v>2600</v>
      </c>
      <c r="H31" s="7">
        <f t="shared" si="17"/>
        <v>2600</v>
      </c>
      <c r="I31" s="7">
        <f t="shared" ref="I31" si="18">SUM(I29:I30)</f>
        <v>2600</v>
      </c>
    </row>
    <row r="32" spans="1:9">
      <c r="A32" s="87" t="s">
        <v>115</v>
      </c>
      <c r="B32" s="87"/>
      <c r="C32" s="41"/>
      <c r="D32" s="41"/>
      <c r="E32" s="41"/>
      <c r="F32" s="41"/>
      <c r="G32" s="41"/>
      <c r="H32" s="41"/>
      <c r="I32" s="41"/>
    </row>
    <row r="33" spans="1:9">
      <c r="A33" s="3">
        <v>610</v>
      </c>
      <c r="B33" s="3" t="s">
        <v>68</v>
      </c>
      <c r="C33" s="6">
        <v>0</v>
      </c>
      <c r="D33" s="63">
        <v>0</v>
      </c>
      <c r="E33" s="63">
        <v>0</v>
      </c>
      <c r="F33" s="63">
        <v>0</v>
      </c>
      <c r="G33" s="63">
        <v>500</v>
      </c>
      <c r="H33" s="63">
        <v>0</v>
      </c>
      <c r="I33" s="63">
        <v>0</v>
      </c>
    </row>
    <row r="34" spans="1:9">
      <c r="A34" s="3">
        <v>620</v>
      </c>
      <c r="B34" s="3" t="s">
        <v>64</v>
      </c>
      <c r="C34" s="6">
        <v>0</v>
      </c>
      <c r="D34" s="63">
        <v>0</v>
      </c>
      <c r="E34" s="63">
        <v>0</v>
      </c>
      <c r="F34" s="63">
        <v>0</v>
      </c>
      <c r="G34" s="63">
        <v>200</v>
      </c>
      <c r="H34" s="63">
        <v>0</v>
      </c>
      <c r="I34" s="63">
        <v>0</v>
      </c>
    </row>
    <row r="35" spans="1:9">
      <c r="A35" s="3">
        <v>630</v>
      </c>
      <c r="B35" s="3" t="s">
        <v>65</v>
      </c>
      <c r="C35" s="6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</row>
    <row r="36" spans="1:9">
      <c r="A36" s="3">
        <v>640</v>
      </c>
      <c r="B36" s="3" t="s">
        <v>42</v>
      </c>
      <c r="C36" s="6">
        <v>0</v>
      </c>
      <c r="D36" s="63">
        <v>0</v>
      </c>
      <c r="E36" s="63">
        <v>30000</v>
      </c>
      <c r="F36" s="63">
        <v>30000</v>
      </c>
      <c r="G36" s="63">
        <v>30000</v>
      </c>
      <c r="H36" s="63">
        <v>0</v>
      </c>
      <c r="I36" s="63">
        <v>0</v>
      </c>
    </row>
    <row r="37" spans="1:9">
      <c r="A37" s="86" t="s">
        <v>24</v>
      </c>
      <c r="B37" s="86"/>
      <c r="C37" s="7">
        <f t="shared" ref="C37" si="19">SUM(C33:C36)</f>
        <v>0</v>
      </c>
      <c r="D37" s="7">
        <f t="shared" ref="D37:H37" si="20">SUM(D33:D36)</f>
        <v>0</v>
      </c>
      <c r="E37" s="7">
        <f t="shared" si="20"/>
        <v>30000</v>
      </c>
      <c r="F37" s="7">
        <f>SUM(F33:F36)</f>
        <v>30000</v>
      </c>
      <c r="G37" s="7">
        <f t="shared" si="20"/>
        <v>30700</v>
      </c>
      <c r="H37" s="7">
        <f t="shared" si="20"/>
        <v>0</v>
      </c>
      <c r="I37" s="7">
        <f t="shared" ref="I37" si="21">SUM(I33:I36)</f>
        <v>0</v>
      </c>
    </row>
    <row r="38" spans="1:9">
      <c r="A38" s="89" t="s">
        <v>48</v>
      </c>
      <c r="B38" s="91"/>
      <c r="C38" s="59"/>
      <c r="D38" s="37"/>
      <c r="E38" s="37"/>
      <c r="F38" s="51"/>
      <c r="G38" s="37"/>
      <c r="H38" s="37"/>
      <c r="I38" s="45"/>
    </row>
    <row r="39" spans="1:9">
      <c r="A39" s="87" t="s">
        <v>28</v>
      </c>
      <c r="B39" s="87"/>
      <c r="C39" s="58"/>
      <c r="D39" s="33"/>
      <c r="E39" s="33"/>
      <c r="F39" s="49"/>
      <c r="G39" s="33"/>
      <c r="H39" s="33"/>
      <c r="I39" s="44"/>
    </row>
    <row r="40" spans="1:9">
      <c r="A40" s="8">
        <v>710</v>
      </c>
      <c r="B40" s="12" t="s">
        <v>78</v>
      </c>
      <c r="C40" s="6"/>
      <c r="D40" s="63">
        <v>71691.960000000006</v>
      </c>
      <c r="E40" s="63">
        <v>50000</v>
      </c>
      <c r="F40" s="63">
        <v>0</v>
      </c>
      <c r="G40" s="6"/>
      <c r="H40" s="6"/>
      <c r="I40" s="6"/>
    </row>
    <row r="41" spans="1:9">
      <c r="A41" s="90" t="s">
        <v>96</v>
      </c>
      <c r="B41" s="90"/>
      <c r="C41" s="60"/>
      <c r="D41" s="35"/>
      <c r="E41" s="35"/>
      <c r="F41" s="52"/>
      <c r="G41" s="35"/>
      <c r="H41" s="35"/>
      <c r="I41" s="46"/>
    </row>
    <row r="42" spans="1:9">
      <c r="A42" s="8">
        <v>710</v>
      </c>
      <c r="B42" s="12" t="s">
        <v>78</v>
      </c>
      <c r="C42" s="6">
        <v>10335.6</v>
      </c>
      <c r="D42" s="63">
        <v>3658.9</v>
      </c>
      <c r="E42" s="63">
        <v>23000</v>
      </c>
      <c r="F42" s="63">
        <v>25000</v>
      </c>
      <c r="G42" s="6"/>
      <c r="H42" s="6"/>
      <c r="I42" s="6"/>
    </row>
    <row r="43" spans="1:9">
      <c r="A43" s="90" t="s">
        <v>39</v>
      </c>
      <c r="B43" s="90"/>
      <c r="C43" s="60"/>
      <c r="D43" s="35"/>
      <c r="E43" s="35"/>
      <c r="F43" s="52"/>
      <c r="G43" s="35"/>
      <c r="H43" s="35"/>
      <c r="I43" s="46"/>
    </row>
    <row r="44" spans="1:9">
      <c r="A44" s="8">
        <v>710</v>
      </c>
      <c r="B44" s="12" t="s">
        <v>78</v>
      </c>
      <c r="C44" s="17"/>
      <c r="D44" s="63">
        <v>2996.04</v>
      </c>
      <c r="E44" s="63">
        <v>145000</v>
      </c>
      <c r="F44" s="63">
        <v>145000</v>
      </c>
      <c r="G44" s="6"/>
      <c r="H44" s="6"/>
      <c r="I44" s="6"/>
    </row>
    <row r="45" spans="1:9">
      <c r="A45" s="90" t="s">
        <v>41</v>
      </c>
      <c r="B45" s="90"/>
      <c r="C45" s="60"/>
      <c r="D45" s="35"/>
      <c r="E45" s="35"/>
      <c r="F45" s="52"/>
      <c r="G45" s="35"/>
      <c r="H45" s="35"/>
      <c r="I45" s="46"/>
    </row>
    <row r="46" spans="1:9">
      <c r="A46" s="8">
        <v>710</v>
      </c>
      <c r="B46" s="12" t="s">
        <v>78</v>
      </c>
      <c r="C46" s="6">
        <v>75404.820000000007</v>
      </c>
      <c r="D46" s="63">
        <v>4011.6</v>
      </c>
      <c r="E46" s="6"/>
      <c r="F46" s="6"/>
      <c r="G46" s="6"/>
      <c r="H46" s="6"/>
      <c r="I46" s="6"/>
    </row>
    <row r="47" spans="1:9">
      <c r="A47" s="90" t="s">
        <v>97</v>
      </c>
      <c r="B47" s="90"/>
      <c r="C47" s="60"/>
      <c r="D47" s="35"/>
      <c r="E47" s="35"/>
      <c r="F47" s="52"/>
      <c r="G47" s="35"/>
      <c r="H47" s="35"/>
      <c r="I47" s="46"/>
    </row>
    <row r="48" spans="1:9">
      <c r="A48" s="8">
        <v>710</v>
      </c>
      <c r="B48" s="12" t="s">
        <v>78</v>
      </c>
      <c r="C48" s="6">
        <v>15162</v>
      </c>
      <c r="D48" s="6"/>
      <c r="E48" s="6"/>
      <c r="F48" s="6"/>
      <c r="G48" s="6"/>
      <c r="H48" s="6"/>
      <c r="I48" s="6"/>
    </row>
    <row r="49" spans="1:9">
      <c r="A49" s="90" t="s">
        <v>40</v>
      </c>
      <c r="B49" s="90"/>
      <c r="C49" s="60"/>
      <c r="D49" s="35"/>
      <c r="E49" s="35"/>
      <c r="F49" s="52"/>
      <c r="G49" s="35"/>
      <c r="H49" s="35"/>
      <c r="I49" s="46"/>
    </row>
    <row r="50" spans="1:9">
      <c r="A50" s="8">
        <v>710</v>
      </c>
      <c r="B50" s="12" t="s">
        <v>78</v>
      </c>
      <c r="C50" s="6"/>
      <c r="D50" s="63">
        <v>2519.96</v>
      </c>
      <c r="E50" s="6"/>
      <c r="F50" s="6"/>
      <c r="G50" s="6"/>
      <c r="H50" s="6"/>
      <c r="I50" s="6"/>
    </row>
    <row r="51" spans="1:9" s="27" customFormat="1">
      <c r="A51" s="90" t="s">
        <v>106</v>
      </c>
      <c r="B51" s="90"/>
      <c r="C51" s="60"/>
      <c r="D51" s="60"/>
      <c r="E51" s="60"/>
      <c r="F51" s="60"/>
      <c r="G51" s="60"/>
      <c r="H51" s="60"/>
      <c r="I51" s="60"/>
    </row>
    <row r="52" spans="1:9" s="27" customFormat="1">
      <c r="A52" s="8">
        <v>710</v>
      </c>
      <c r="B52" s="12" t="s">
        <v>78</v>
      </c>
      <c r="C52" s="6"/>
      <c r="D52" s="63"/>
      <c r="E52" s="63">
        <v>27000</v>
      </c>
      <c r="F52" s="63"/>
      <c r="G52" s="6"/>
      <c r="H52" s="6"/>
      <c r="I52" s="6"/>
    </row>
    <row r="53" spans="1:9">
      <c r="A53" s="90" t="s">
        <v>69</v>
      </c>
      <c r="B53" s="90"/>
      <c r="C53" s="60"/>
      <c r="D53" s="35"/>
      <c r="E53" s="35"/>
      <c r="F53" s="52"/>
      <c r="G53" s="35"/>
      <c r="H53" s="35"/>
      <c r="I53" s="46"/>
    </row>
    <row r="54" spans="1:9">
      <c r="A54" s="8">
        <v>710</v>
      </c>
      <c r="B54" s="12" t="s">
        <v>78</v>
      </c>
      <c r="C54" s="6"/>
      <c r="D54" s="63">
        <v>9687</v>
      </c>
      <c r="E54" s="6"/>
      <c r="F54" s="6"/>
      <c r="G54" s="6">
        <v>40000</v>
      </c>
      <c r="H54" s="6"/>
      <c r="I54" s="6"/>
    </row>
    <row r="55" spans="1:9">
      <c r="A55" s="87" t="s">
        <v>77</v>
      </c>
      <c r="B55" s="87"/>
      <c r="C55" s="60"/>
      <c r="D55" s="35"/>
      <c r="E55" s="35"/>
      <c r="F55" s="52"/>
      <c r="G55" s="35"/>
      <c r="H55" s="35"/>
      <c r="I55" s="46"/>
    </row>
    <row r="56" spans="1:9">
      <c r="A56" s="8">
        <v>710</v>
      </c>
      <c r="B56" s="12" t="s">
        <v>78</v>
      </c>
      <c r="C56" s="6">
        <v>10369.49</v>
      </c>
      <c r="D56" s="6"/>
      <c r="E56" s="6"/>
      <c r="F56" s="6"/>
      <c r="G56" s="6"/>
      <c r="H56" s="6"/>
      <c r="I56" s="6"/>
    </row>
    <row r="57" spans="1:9" s="27" customFormat="1">
      <c r="A57" s="87" t="s">
        <v>38</v>
      </c>
      <c r="B57" s="87"/>
      <c r="C57" s="60"/>
      <c r="D57" s="60"/>
      <c r="E57" s="60"/>
      <c r="F57" s="60"/>
      <c r="G57" s="60"/>
      <c r="H57" s="60"/>
      <c r="I57" s="60"/>
    </row>
    <row r="58" spans="1:9" s="27" customFormat="1">
      <c r="A58" s="8">
        <v>710</v>
      </c>
      <c r="B58" s="12" t="s">
        <v>78</v>
      </c>
      <c r="C58" s="6"/>
      <c r="D58" s="6"/>
      <c r="E58" s="63">
        <v>19200</v>
      </c>
      <c r="F58" s="63">
        <v>20400</v>
      </c>
      <c r="G58" s="6"/>
      <c r="H58" s="6"/>
      <c r="I58" s="6"/>
    </row>
    <row r="59" spans="1:9">
      <c r="A59" s="93" t="s">
        <v>24</v>
      </c>
      <c r="B59" s="93"/>
      <c r="C59" s="7">
        <f t="shared" ref="C59:D59" si="22">SUM(C40:C56)</f>
        <v>111271.91000000002</v>
      </c>
      <c r="D59" s="7">
        <f t="shared" si="22"/>
        <v>94565.46</v>
      </c>
      <c r="E59" s="7">
        <f>SUM(E40:E58)</f>
        <v>264200</v>
      </c>
      <c r="F59" s="7">
        <f>SUM(F40:F58)</f>
        <v>190400</v>
      </c>
      <c r="G59" s="7">
        <f t="shared" ref="G59:H59" si="23">SUM(G40:G56)</f>
        <v>40000</v>
      </c>
      <c r="H59" s="7">
        <f t="shared" si="23"/>
        <v>0</v>
      </c>
      <c r="I59" s="7">
        <f t="shared" ref="I59" si="24">SUM(I40:I56)</f>
        <v>0</v>
      </c>
    </row>
    <row r="60" spans="1:9">
      <c r="A60" s="94" t="s">
        <v>49</v>
      </c>
      <c r="B60" s="94"/>
      <c r="C60" s="61"/>
      <c r="D60" s="36"/>
      <c r="E60" s="36"/>
      <c r="F60" s="53"/>
      <c r="G60" s="36"/>
      <c r="H60" s="36"/>
      <c r="I60" s="47"/>
    </row>
    <row r="61" spans="1:9">
      <c r="A61" s="8">
        <v>820</v>
      </c>
      <c r="B61" s="12" t="s">
        <v>32</v>
      </c>
      <c r="C61" s="6">
        <v>64000.05</v>
      </c>
      <c r="D61" s="63">
        <v>38424.33</v>
      </c>
      <c r="E61" s="6">
        <v>63500</v>
      </c>
      <c r="F61" s="6">
        <v>63500</v>
      </c>
      <c r="G61" s="6">
        <v>63500</v>
      </c>
      <c r="H61" s="6">
        <v>63500</v>
      </c>
      <c r="I61" s="6">
        <v>63500</v>
      </c>
    </row>
    <row r="62" spans="1:9">
      <c r="A62" s="93" t="s">
        <v>24</v>
      </c>
      <c r="B62" s="93"/>
      <c r="C62" s="7">
        <f t="shared" ref="C62:D62" si="25">SUM(C61:C61)</f>
        <v>64000.05</v>
      </c>
      <c r="D62" s="7">
        <f t="shared" si="25"/>
        <v>38424.33</v>
      </c>
      <c r="E62" s="7">
        <f t="shared" ref="E62:H62" si="26">SUM(E61:E61)</f>
        <v>63500</v>
      </c>
      <c r="F62" s="7">
        <v>63500</v>
      </c>
      <c r="G62" s="7">
        <f t="shared" si="26"/>
        <v>63500</v>
      </c>
      <c r="H62" s="7">
        <f t="shared" si="26"/>
        <v>63500</v>
      </c>
      <c r="I62" s="7">
        <f t="shared" ref="I62" si="27">SUM(I61:I61)</f>
        <v>63500</v>
      </c>
    </row>
    <row r="63" spans="1:9" ht="15.75">
      <c r="A63" s="92" t="s">
        <v>51</v>
      </c>
      <c r="B63" s="92"/>
      <c r="C63" s="9">
        <f>'Výdavky 1'!C9+'Výdavky 1'!C13+'Výdavky 1'!C19+'Výdavky 1'!C23+'Výdavky 1'!C27+'Výdavky 1'!C30+'Výdavky 1'!C34+'Výdavky 1'!C37+'Výdavky 1'!C40+'Výdavky 1'!C43+'Výdavky 1'!C49+'Výdavky 1'!C52+'Výdavky 1'!C58+'Výdavky 1'!C62+'Výdavky 1'!C65+'Výdavky 1'!C68+'Výdavky 2'!C5+'Výdavky 2'!C11+'Výdavky 2'!C15+'Výdavky 2'!C21+'Výdavky 2'!C27+'Výdavky 2'!C31+'Výdavky 2'!C37+'Výdavky 2'!C59+'Výdavky 2'!C62</f>
        <v>706516.93</v>
      </c>
      <c r="D63" s="9">
        <f>'Výdavky 1'!D9+'Výdavky 1'!D13+'Výdavky 1'!D19+'Výdavky 1'!D23+'Výdavky 1'!D27+'Výdavky 1'!D30+'Výdavky 1'!D34+'Výdavky 1'!D37+'Výdavky 1'!D40+'Výdavky 1'!D43+'Výdavky 1'!D49+'Výdavky 1'!D52+'Výdavky 1'!D58+'Výdavky 1'!D62+'Výdavky 1'!D65+'Výdavky 1'!D68+'Výdavky 2'!D5+'Výdavky 2'!D11+'Výdavky 2'!D15+'Výdavky 2'!D21+'Výdavky 2'!D27+'Výdavky 2'!D31+'Výdavky 2'!D37+'Výdavky 2'!D59+'Výdavky 2'!D62</f>
        <v>718268.62999999989</v>
      </c>
      <c r="E63" s="9">
        <f>'Výdavky 1'!E9+'Výdavky 1'!E13+'Výdavky 1'!E19+'Výdavky 1'!E23+'Výdavky 1'!E27+'Výdavky 1'!E30+'Výdavky 1'!E34+'Výdavky 1'!E37+'Výdavky 1'!E40+'Výdavky 1'!E43+'Výdavky 1'!E49+'Výdavky 1'!E52+'Výdavky 1'!E58+'Výdavky 1'!E62+'Výdavky 1'!E65+'Výdavky 1'!E68+'Výdavky 2'!E5+'Výdavky 2'!E11+'Výdavky 2'!E15+'Výdavky 2'!E21+'Výdavky 2'!E27+'Výdavky 2'!E31+'Výdavky 2'!E37+'Výdavky 2'!E59+'Výdavky 2'!E62</f>
        <v>1086410</v>
      </c>
      <c r="F63" s="9">
        <v>808810</v>
      </c>
      <c r="G63" s="9">
        <f>'Výdavky 1'!G9+'Výdavky 1'!G13+'Výdavky 1'!G19+'Výdavky 1'!G23+'Výdavky 1'!G27+'Výdavky 1'!G30+'Výdavky 1'!G34+'Výdavky 1'!G37+'Výdavky 1'!G40+'Výdavky 1'!G43+'Výdavky 1'!G49+'Výdavky 1'!G52+'Výdavky 1'!G58+'Výdavky 1'!G62+'Výdavky 1'!G65+'Výdavky 1'!G68+'Výdavky 2'!G5+'Výdavky 2'!G11+'Výdavky 2'!G15+'Výdavky 2'!G21+'Výdavky 2'!G27+'Výdavky 2'!G31+'Výdavky 2'!G37+'Výdavky 2'!G59+'Výdavky 2'!G62</f>
        <v>948180</v>
      </c>
      <c r="H63" s="9">
        <f>'Výdavky 1'!H9+'Výdavky 1'!H13+'Výdavky 1'!H19+'Výdavky 1'!H23+'Výdavky 1'!H27+'Výdavky 1'!H30+'Výdavky 1'!H34+'Výdavky 1'!H37+'Výdavky 1'!H40+'Výdavky 1'!H43+'Výdavky 1'!H49+'Výdavky 1'!H52+'Výdavky 1'!H58+'Výdavky 1'!H62+'Výdavky 1'!H65+'Výdavky 1'!H68+'Výdavky 2'!H5+'Výdavky 2'!H11+'Výdavky 2'!H15+'Výdavky 2'!H21+'Výdavky 2'!H27+'Výdavky 2'!H31+'Výdavky 2'!H37+'Výdavky 2'!H59+'Výdavky 2'!H62</f>
        <v>792090</v>
      </c>
      <c r="I63" s="9">
        <f>'Výdavky 1'!I9+'Výdavky 1'!I13+'Výdavky 1'!I19+'Výdavky 1'!I23+'Výdavky 1'!I27+'Výdavky 1'!I30+'Výdavky 1'!I34+'Výdavky 1'!I37+'Výdavky 1'!I40+'Výdavky 1'!I43+'Výdavky 1'!I49+'Výdavky 1'!I52+'Výdavky 1'!I58+'Výdavky 1'!I62+'Výdavky 1'!I65+'Výdavky 1'!I68+'Výdavky 2'!I5+'Výdavky 2'!I11+'Výdavky 2'!I15+'Výdavky 2'!I21+'Výdavky 2'!I27+'Výdavky 2'!I31+'Výdavky 2'!I37+'Výdavky 2'!I59+'Výdavky 2'!I62</f>
        <v>792090</v>
      </c>
    </row>
    <row r="64" spans="1:9">
      <c r="C64" s="27"/>
    </row>
    <row r="65" spans="3:6">
      <c r="C65" s="27"/>
    </row>
    <row r="66" spans="3:6">
      <c r="C66" s="27"/>
    </row>
    <row r="67" spans="3:6">
      <c r="C67" s="27"/>
      <c r="E67" s="31"/>
      <c r="F67" s="31"/>
    </row>
    <row r="68" spans="3:6">
      <c r="C68" s="27"/>
    </row>
    <row r="69" spans="3:6">
      <c r="C69" s="27"/>
    </row>
    <row r="70" spans="3:6">
      <c r="C70" s="27"/>
    </row>
    <row r="71" spans="3:6">
      <c r="C71" s="27"/>
    </row>
    <row r="72" spans="3:6">
      <c r="C72" s="27"/>
    </row>
    <row r="73" spans="3:6">
      <c r="C73" s="27"/>
    </row>
    <row r="74" spans="3:6">
      <c r="C74" s="27"/>
    </row>
  </sheetData>
  <mergeCells count="37">
    <mergeCell ref="A39:B39"/>
    <mergeCell ref="A43:B43"/>
    <mergeCell ref="A45:B45"/>
    <mergeCell ref="A47:B47"/>
    <mergeCell ref="A49:B49"/>
    <mergeCell ref="A41:B41"/>
    <mergeCell ref="A63:B63"/>
    <mergeCell ref="A53:B53"/>
    <mergeCell ref="A55:B55"/>
    <mergeCell ref="A59:B59"/>
    <mergeCell ref="A60:B60"/>
    <mergeCell ref="A62:B62"/>
    <mergeCell ref="A57:B57"/>
    <mergeCell ref="A38:B38"/>
    <mergeCell ref="A22:B22"/>
    <mergeCell ref="A27:B27"/>
    <mergeCell ref="A12:B12"/>
    <mergeCell ref="A28:B28"/>
    <mergeCell ref="A31:B31"/>
    <mergeCell ref="A32:B32"/>
    <mergeCell ref="A21:B21"/>
    <mergeCell ref="A51:B51"/>
    <mergeCell ref="A11:B11"/>
    <mergeCell ref="A16:B16"/>
    <mergeCell ref="A15:B15"/>
    <mergeCell ref="I1:I2"/>
    <mergeCell ref="C1:C2"/>
    <mergeCell ref="D1:D2"/>
    <mergeCell ref="G1:G2"/>
    <mergeCell ref="E1:E2"/>
    <mergeCell ref="H1:H2"/>
    <mergeCell ref="F1:F2"/>
    <mergeCell ref="A1:B2"/>
    <mergeCell ref="A3:B3"/>
    <mergeCell ref="A5:B5"/>
    <mergeCell ref="A6:B6"/>
    <mergeCell ref="A37:B37"/>
  </mergeCells>
  <pageMargins left="0.25" right="0.25" top="0.75" bottom="0.75" header="0.3" footer="0.3"/>
  <pageSetup paperSize="9" scale="69" fitToHeight="0" orientation="portrait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G21" sqref="G21"/>
    </sheetView>
  </sheetViews>
  <sheetFormatPr defaultRowHeight="15"/>
  <cols>
    <col min="1" max="1" width="15.7109375" customWidth="1"/>
    <col min="2" max="2" width="10.5703125" customWidth="1"/>
    <col min="3" max="4" width="13.5703125" customWidth="1"/>
    <col min="5" max="9" width="13.5703125" style="27" customWidth="1"/>
    <col min="10" max="10" width="15.42578125" customWidth="1"/>
    <col min="11" max="12" width="14.140625" customWidth="1"/>
  </cols>
  <sheetData>
    <row r="1" spans="1:12" ht="23.25">
      <c r="A1" s="95" t="s">
        <v>61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20"/>
    </row>
    <row r="2" spans="1:12" ht="23.25">
      <c r="A2" s="4"/>
      <c r="B2" s="4"/>
      <c r="C2" s="19"/>
      <c r="D2" s="21"/>
      <c r="E2" s="26"/>
      <c r="F2" s="54"/>
      <c r="G2" s="26"/>
      <c r="H2" s="38"/>
      <c r="I2" s="48"/>
      <c r="J2" s="4"/>
      <c r="K2" s="4"/>
      <c r="L2" s="20"/>
    </row>
    <row r="3" spans="1:12">
      <c r="C3" s="67"/>
      <c r="D3" s="67"/>
      <c r="E3" s="67"/>
      <c r="F3" s="67"/>
    </row>
    <row r="4" spans="1:12">
      <c r="A4" s="98" t="s">
        <v>52</v>
      </c>
      <c r="B4" s="98"/>
      <c r="C4" s="28" t="s">
        <v>95</v>
      </c>
      <c r="D4" s="28" t="s">
        <v>103</v>
      </c>
      <c r="E4" s="28" t="s">
        <v>76</v>
      </c>
      <c r="F4" s="57" t="s">
        <v>105</v>
      </c>
      <c r="G4" s="28" t="s">
        <v>83</v>
      </c>
      <c r="H4" s="28" t="s">
        <v>99</v>
      </c>
      <c r="I4" s="28" t="s">
        <v>112</v>
      </c>
    </row>
    <row r="5" spans="1:12">
      <c r="A5" s="96" t="s">
        <v>26</v>
      </c>
      <c r="B5" s="97"/>
      <c r="C5" s="6">
        <f>Príjmy!C17+Príjmy!C31+Príjmy!C39</f>
        <v>727194.31</v>
      </c>
      <c r="D5" s="6">
        <f>Príjmy!D17+Príjmy!D31+Príjmy!D39</f>
        <v>773167.37</v>
      </c>
      <c r="E5" s="6">
        <f>Príjmy!E17+Príjmy!E31+Príjmy!E39</f>
        <v>799470</v>
      </c>
      <c r="F5" s="6">
        <f>Príjmy!F17+Príjmy!F31+Príjmy!F39</f>
        <v>815623</v>
      </c>
      <c r="G5" s="6">
        <f>Príjmy!G17+Príjmy!G31+Príjmy!G39</f>
        <v>908180</v>
      </c>
      <c r="H5" s="6">
        <f>Príjmy!H17+Príjmy!H31+Príjmy!H39</f>
        <v>878288</v>
      </c>
      <c r="I5" s="6">
        <f>Príjmy!I17+Príjmy!I31+Príjmy!I39</f>
        <v>943007</v>
      </c>
    </row>
    <row r="6" spans="1:12">
      <c r="A6" s="96" t="s">
        <v>25</v>
      </c>
      <c r="B6" s="97"/>
      <c r="C6" s="6">
        <f>SUM(Príjmy!C41:C43)</f>
        <v>2202</v>
      </c>
      <c r="D6" s="6">
        <f>SUM(Príjmy!D41:D43)</f>
        <v>893.8</v>
      </c>
      <c r="E6" s="6">
        <f>SUM(Príjmy!E41:E43)</f>
        <v>35500</v>
      </c>
      <c r="F6" s="6">
        <f>SUM(Príjmy!F41:F43)</f>
        <v>16500</v>
      </c>
      <c r="G6" s="6">
        <v>40000</v>
      </c>
      <c r="H6" s="6">
        <f>SUM(Príjmy!H41:H43)</f>
        <v>0</v>
      </c>
      <c r="I6" s="6">
        <f>SUM(Príjmy!I41:I43)</f>
        <v>0</v>
      </c>
    </row>
    <row r="7" spans="1:12">
      <c r="A7" s="96" t="s">
        <v>50</v>
      </c>
      <c r="B7" s="97"/>
      <c r="C7" s="6">
        <f>SUM(Príjmy!C47:C51)</f>
        <v>80651.61</v>
      </c>
      <c r="D7" s="6">
        <f>SUM(Príjmy!D47:D51)</f>
        <v>59851.770000000004</v>
      </c>
      <c r="E7" s="6">
        <f>SUM(Príjmy!E47:E51)</f>
        <v>251440</v>
      </c>
      <c r="F7" s="6">
        <f>SUM(Príjmy!F47:F51)</f>
        <v>252440</v>
      </c>
      <c r="G7" s="6">
        <f>SUM(Príjmy!G47:G51)</f>
        <v>0</v>
      </c>
      <c r="H7" s="6">
        <f>SUM(Príjmy!H47:H51)</f>
        <v>0</v>
      </c>
      <c r="I7" s="6">
        <f>SUM(Príjmy!I47:I51)</f>
        <v>0</v>
      </c>
    </row>
    <row r="8" spans="1:12">
      <c r="A8" s="74" t="s">
        <v>24</v>
      </c>
      <c r="B8" s="75"/>
      <c r="C8" s="7">
        <f t="shared" ref="C8:D8" si="0">SUM(C5:C7)</f>
        <v>810047.92</v>
      </c>
      <c r="D8" s="7">
        <f t="shared" si="0"/>
        <v>833912.94000000006</v>
      </c>
      <c r="E8" s="7">
        <f t="shared" ref="E8" si="1">SUM(E5:E7)</f>
        <v>1086410</v>
      </c>
      <c r="F8" s="7">
        <f t="shared" ref="F8:G8" si="2">SUM(F5:F7)</f>
        <v>1084563</v>
      </c>
      <c r="G8" s="7">
        <f t="shared" si="2"/>
        <v>948180</v>
      </c>
      <c r="H8" s="7">
        <f t="shared" ref="H8:I8" si="3">SUM(H5:H7)</f>
        <v>878288</v>
      </c>
      <c r="I8" s="7">
        <f t="shared" si="3"/>
        <v>943007</v>
      </c>
    </row>
    <row r="12" spans="1:12">
      <c r="A12" s="98" t="s">
        <v>51</v>
      </c>
      <c r="B12" s="98"/>
      <c r="C12" s="28" t="s">
        <v>95</v>
      </c>
      <c r="D12" s="28" t="s">
        <v>103</v>
      </c>
      <c r="E12" s="28" t="s">
        <v>76</v>
      </c>
      <c r="F12" s="57" t="s">
        <v>105</v>
      </c>
      <c r="G12" s="28" t="s">
        <v>83</v>
      </c>
      <c r="H12" s="28" t="s">
        <v>99</v>
      </c>
      <c r="I12" s="28" t="s">
        <v>112</v>
      </c>
    </row>
    <row r="13" spans="1:12">
      <c r="A13" s="99" t="s">
        <v>27</v>
      </c>
      <c r="B13" s="100"/>
      <c r="C13" s="24">
        <f>'Výdavky 1'!C9+'Výdavky 1'!C13+'Výdavky 1'!C19+'Výdavky 1'!C23+'Výdavky 1'!C27+'Výdavky 1'!C30+'Výdavky 1'!C34+'Výdavky 1'!C37+'Výdavky 1'!C40+'Výdavky 1'!C43+'Výdavky 1'!C49+'Výdavky 1'!C52+'Výdavky 1'!C58+'Výdavky 1'!C62+'Výdavky 1'!C65+'Výdavky 1'!C68+'Výdavky 2'!C5+'Výdavky 2'!C11+'Výdavky 2'!C15+'Výdavky 2'!C21+'Výdavky 2'!C27+'Výdavky 2'!C31+'Výdavky 2'!C37</f>
        <v>531244.97</v>
      </c>
      <c r="D13" s="24">
        <f>'Výdavky 1'!D9+'Výdavky 1'!D13+'Výdavky 1'!D19+'Výdavky 1'!D23+'Výdavky 1'!D27+'Výdavky 1'!D30+'Výdavky 1'!D34+'Výdavky 1'!D37+'Výdavky 1'!D40+'Výdavky 1'!D43+'Výdavky 1'!D49+'Výdavky 1'!D52+'Výdavky 1'!D58+'Výdavky 1'!D62+'Výdavky 1'!D65+'Výdavky 1'!D68+'Výdavky 2'!D5+'Výdavky 2'!D11+'Výdavky 2'!D15+'Výdavky 2'!D21+'Výdavky 2'!D27+'Výdavky 2'!D31+'Výdavky 2'!D37</f>
        <v>585278.84</v>
      </c>
      <c r="E13" s="24">
        <v>758710</v>
      </c>
      <c r="F13" s="24">
        <v>727860</v>
      </c>
      <c r="G13" s="24">
        <f>'Výdavky 1'!G9+'Výdavky 1'!G13+'Výdavky 1'!G19+'Výdavky 1'!G23+'Výdavky 1'!G27+'Výdavky 1'!G30+'Výdavky 1'!G34+'Výdavky 1'!G37+'Výdavky 1'!G40+'Výdavky 1'!G43+'Výdavky 1'!G49+'Výdavky 1'!G52+'Výdavky 1'!G58+'Výdavky 1'!G62+'Výdavky 1'!G65+'Výdavky 1'!G68+'Výdavky 2'!G5+'Výdavky 2'!G11+'Výdavky 2'!G15+'Výdavky 2'!G21+'Výdavky 2'!G27+'Výdavky 2'!G31+'Výdavky 2'!G37</f>
        <v>844680</v>
      </c>
      <c r="H13" s="24">
        <v>728590</v>
      </c>
      <c r="I13" s="24">
        <f>'Výdavky 1'!H9+'Výdavky 1'!H13+'Výdavky 1'!H19+'Výdavky 1'!H23+'Výdavky 1'!H27+'Výdavky 1'!H30+'Výdavky 1'!H34+'Výdavky 1'!H37+'Výdavky 1'!H40+'Výdavky 1'!H43+'Výdavky 1'!H49+'Výdavky 1'!H52+'Výdavky 1'!H58+'Výdavky 1'!H62+'Výdavky 1'!H65+'Výdavky 1'!H68+'Výdavky 2'!I5+'Výdavky 2'!I11+'Výdavky 2'!I15+'Výdavky 2'!I21+'Výdavky 2'!I27+'Výdavky 2'!I31+'Výdavky 2'!I37</f>
        <v>728590</v>
      </c>
    </row>
    <row r="14" spans="1:12">
      <c r="A14" s="99" t="s">
        <v>48</v>
      </c>
      <c r="B14" s="100"/>
      <c r="C14" s="13">
        <f>'Výdavky 2'!C59</f>
        <v>111271.91000000002</v>
      </c>
      <c r="D14" s="13">
        <f>'Výdavky 2'!D59</f>
        <v>94565.46</v>
      </c>
      <c r="E14" s="13">
        <f>'Výdavky 2'!E59</f>
        <v>264200</v>
      </c>
      <c r="F14" s="13">
        <f>'Výdavky 2'!F59</f>
        <v>190400</v>
      </c>
      <c r="G14" s="13">
        <v>40000</v>
      </c>
      <c r="H14" s="13">
        <f>'Výdavky 2'!H59</f>
        <v>0</v>
      </c>
      <c r="I14" s="13">
        <f>'Výdavky 2'!I59</f>
        <v>0</v>
      </c>
    </row>
    <row r="15" spans="1:12">
      <c r="A15" s="99" t="s">
        <v>49</v>
      </c>
      <c r="B15" s="100"/>
      <c r="C15" s="13">
        <f>'Výdavky 2'!C62</f>
        <v>64000.05</v>
      </c>
      <c r="D15" s="13">
        <f>'Výdavky 2'!D62</f>
        <v>38424.33</v>
      </c>
      <c r="E15" s="13">
        <f>'Výdavky 2'!E62</f>
        <v>63500</v>
      </c>
      <c r="F15" s="13">
        <f>'Výdavky 2'!F62</f>
        <v>63500</v>
      </c>
      <c r="G15" s="13">
        <f>'Výdavky 2'!G62</f>
        <v>63500</v>
      </c>
      <c r="H15" s="13">
        <f>'Výdavky 2'!H62</f>
        <v>63500</v>
      </c>
      <c r="I15" s="13">
        <f>'Výdavky 2'!I62</f>
        <v>63500</v>
      </c>
    </row>
    <row r="16" spans="1:12">
      <c r="A16" s="101" t="s">
        <v>24</v>
      </c>
      <c r="B16" s="102"/>
      <c r="C16" s="7">
        <f t="shared" ref="C16:D16" si="4">SUM(C13:C15)</f>
        <v>706516.93</v>
      </c>
      <c r="D16" s="7">
        <f t="shared" si="4"/>
        <v>718268.62999999989</v>
      </c>
      <c r="E16" s="7">
        <f t="shared" ref="E16" si="5">SUM(E13:E15)</f>
        <v>1086410</v>
      </c>
      <c r="F16" s="7">
        <f t="shared" ref="F16:G16" si="6">SUM(F13:F15)</f>
        <v>981760</v>
      </c>
      <c r="G16" s="7">
        <f t="shared" si="6"/>
        <v>948180</v>
      </c>
      <c r="H16" s="7">
        <f t="shared" ref="H16:I16" si="7">SUM(H13:H15)</f>
        <v>792090</v>
      </c>
      <c r="I16" s="7">
        <f t="shared" si="7"/>
        <v>792090</v>
      </c>
    </row>
    <row r="18" spans="5:9">
      <c r="E18" s="31">
        <f>E8-E16</f>
        <v>0</v>
      </c>
      <c r="F18" s="31">
        <f>F8-F16</f>
        <v>102803</v>
      </c>
      <c r="G18" s="31">
        <f>G8-G16</f>
        <v>0</v>
      </c>
      <c r="H18" s="31">
        <f>H8-H16</f>
        <v>86198</v>
      </c>
      <c r="I18" s="31">
        <f>I8-I16</f>
        <v>150917</v>
      </c>
    </row>
  </sheetData>
  <mergeCells count="11">
    <mergeCell ref="A12:B12"/>
    <mergeCell ref="A13:B13"/>
    <mergeCell ref="A14:B14"/>
    <mergeCell ref="A15:B15"/>
    <mergeCell ref="A16:B16"/>
    <mergeCell ref="A8:B8"/>
    <mergeCell ref="A1:K1"/>
    <mergeCell ref="A5:B5"/>
    <mergeCell ref="A6:B6"/>
    <mergeCell ref="A7:B7"/>
    <mergeCell ref="A4:B4"/>
  </mergeCell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Footer>&amp;C6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7:I41"/>
  <sheetViews>
    <sheetView workbookViewId="0">
      <selection activeCell="G41" sqref="G41"/>
    </sheetView>
  </sheetViews>
  <sheetFormatPr defaultRowHeight="15"/>
  <sheetData>
    <row r="7" spans="1:9" s="27" customFormat="1" ht="15" customHeight="1">
      <c r="A7" s="104" t="s">
        <v>107</v>
      </c>
      <c r="B7" s="104"/>
      <c r="C7" s="104"/>
      <c r="D7" s="104"/>
      <c r="E7" s="104"/>
      <c r="F7" s="104"/>
      <c r="G7" s="104"/>
      <c r="H7" s="104"/>
      <c r="I7" s="104"/>
    </row>
    <row r="8" spans="1:9" s="27" customFormat="1" ht="15" customHeight="1">
      <c r="A8" s="104"/>
      <c r="B8" s="104"/>
      <c r="C8" s="104"/>
      <c r="D8" s="104"/>
      <c r="E8" s="104"/>
      <c r="F8" s="104"/>
      <c r="G8" s="104"/>
      <c r="H8" s="104"/>
      <c r="I8" s="104"/>
    </row>
    <row r="9" spans="1:9" s="27" customFormat="1">
      <c r="A9" s="39"/>
      <c r="B9" s="39"/>
      <c r="C9" s="39"/>
      <c r="D9" s="39"/>
      <c r="E9" s="39"/>
      <c r="F9" s="39"/>
      <c r="G9" s="39"/>
      <c r="H9" s="39"/>
      <c r="I9" s="39"/>
    </row>
    <row r="10" spans="1:9" s="27" customFormat="1">
      <c r="A10" s="39"/>
      <c r="B10" s="39"/>
      <c r="C10" s="39"/>
      <c r="D10" s="39"/>
      <c r="E10" s="39"/>
      <c r="F10" s="39"/>
      <c r="G10" s="39"/>
      <c r="H10" s="39"/>
      <c r="I10" s="39"/>
    </row>
    <row r="11" spans="1:9" s="27" customFormat="1">
      <c r="A11" s="39"/>
      <c r="B11" s="39"/>
      <c r="C11" s="39"/>
      <c r="D11" s="39"/>
      <c r="E11" s="39"/>
      <c r="F11" s="39"/>
      <c r="G11" s="39"/>
      <c r="H11" s="39"/>
      <c r="I11" s="39"/>
    </row>
    <row r="12" spans="1:9" s="27" customFormat="1">
      <c r="A12" s="39"/>
      <c r="B12" s="39"/>
      <c r="C12" s="39"/>
      <c r="D12" s="39"/>
      <c r="E12" s="39"/>
      <c r="F12" s="39"/>
      <c r="G12" s="39"/>
      <c r="H12" s="39"/>
      <c r="I12" s="39"/>
    </row>
    <row r="13" spans="1:9" s="27" customFormat="1">
      <c r="A13" s="39"/>
      <c r="B13" s="39"/>
      <c r="C13" s="39"/>
      <c r="D13" s="39"/>
      <c r="E13" s="39"/>
      <c r="F13" s="39"/>
      <c r="G13" s="39"/>
      <c r="H13" s="39"/>
      <c r="I13" s="39"/>
    </row>
    <row r="14" spans="1:9" s="27" customFormat="1">
      <c r="A14" s="39"/>
      <c r="B14" s="39"/>
      <c r="C14" s="39"/>
      <c r="D14" s="39"/>
      <c r="E14" s="39"/>
      <c r="F14" s="39"/>
      <c r="G14" s="39"/>
      <c r="H14" s="39"/>
      <c r="I14" s="39"/>
    </row>
    <row r="15" spans="1:9" s="27" customFormat="1">
      <c r="A15" s="39"/>
      <c r="B15" s="39"/>
      <c r="C15" s="39"/>
      <c r="D15" s="39"/>
      <c r="E15" s="39"/>
      <c r="F15" s="39"/>
      <c r="G15" s="39"/>
      <c r="H15" s="39"/>
      <c r="I15" s="39"/>
    </row>
    <row r="16" spans="1:9" s="27" customFormat="1">
      <c r="A16" s="39"/>
      <c r="B16" s="39"/>
      <c r="C16" s="39"/>
      <c r="D16" s="39"/>
      <c r="E16" s="39"/>
      <c r="F16" s="39"/>
      <c r="G16" s="39"/>
      <c r="H16" s="39"/>
      <c r="I16" s="39"/>
    </row>
    <row r="17" spans="1:9" s="27" customFormat="1">
      <c r="A17" s="39"/>
      <c r="B17" s="39"/>
      <c r="C17" s="39"/>
      <c r="D17" s="39"/>
      <c r="E17" s="39"/>
      <c r="F17" s="39"/>
      <c r="G17" s="39"/>
      <c r="H17" s="39"/>
      <c r="I17" s="39"/>
    </row>
    <row r="18" spans="1:9" s="27" customFormat="1">
      <c r="A18" s="39"/>
      <c r="B18" s="39"/>
      <c r="C18" s="39"/>
      <c r="D18" s="39"/>
      <c r="E18" s="39"/>
      <c r="F18" s="39"/>
      <c r="G18" s="39"/>
      <c r="H18" s="39"/>
      <c r="I18" s="39"/>
    </row>
    <row r="19" spans="1:9" s="27" customFormat="1">
      <c r="A19" s="39"/>
      <c r="B19" s="39"/>
      <c r="C19" s="39"/>
      <c r="D19" s="39"/>
      <c r="E19" s="39"/>
      <c r="F19" s="39"/>
      <c r="G19" s="39"/>
      <c r="H19" s="39"/>
      <c r="I19" s="39"/>
    </row>
    <row r="20" spans="1:9" s="27" customFormat="1">
      <c r="A20" s="105" t="s">
        <v>108</v>
      </c>
      <c r="B20" s="105"/>
      <c r="C20" s="105"/>
      <c r="D20" s="105"/>
      <c r="E20" s="39"/>
      <c r="F20" s="39"/>
      <c r="G20" s="39"/>
      <c r="H20" s="39"/>
      <c r="I20" s="39"/>
    </row>
    <row r="21" spans="1:9" s="27" customFormat="1">
      <c r="A21" s="39"/>
      <c r="B21" s="39"/>
      <c r="C21" s="39"/>
      <c r="D21" s="39"/>
      <c r="E21" s="39"/>
      <c r="F21" s="39"/>
      <c r="G21" s="39"/>
      <c r="H21" s="39"/>
      <c r="I21" s="39"/>
    </row>
    <row r="22" spans="1:9" s="27" customFormat="1">
      <c r="A22" s="62" t="s">
        <v>109</v>
      </c>
      <c r="B22" s="39"/>
      <c r="C22" s="39"/>
      <c r="D22" s="39"/>
      <c r="E22" s="39"/>
      <c r="F22" s="39"/>
      <c r="G22" s="39"/>
      <c r="H22" s="39"/>
      <c r="I22" s="39"/>
    </row>
    <row r="23" spans="1:9" s="27" customFormat="1">
      <c r="A23" s="39"/>
      <c r="B23" s="39"/>
      <c r="C23" s="39"/>
      <c r="D23" s="39"/>
      <c r="E23" s="39"/>
      <c r="F23" s="39"/>
      <c r="G23" s="39"/>
      <c r="H23" s="39"/>
      <c r="I23" s="39"/>
    </row>
    <row r="24" spans="1:9" s="27" customFormat="1">
      <c r="A24" s="105" t="s">
        <v>70</v>
      </c>
      <c r="B24" s="105"/>
      <c r="C24" s="105"/>
      <c r="D24" s="39"/>
      <c r="E24" s="39"/>
      <c r="F24" s="39"/>
      <c r="G24" s="39"/>
      <c r="H24" s="39"/>
      <c r="I24" s="39"/>
    </row>
    <row r="25" spans="1:9" s="27" customFormat="1">
      <c r="A25" s="39"/>
      <c r="B25" s="39"/>
      <c r="C25" s="39"/>
      <c r="D25" s="39"/>
      <c r="E25" s="39"/>
      <c r="F25" s="39"/>
      <c r="G25" s="39"/>
      <c r="H25" s="39"/>
      <c r="I25" s="39"/>
    </row>
    <row r="26" spans="1:9" s="27" customFormat="1">
      <c r="A26" s="106" t="s">
        <v>71</v>
      </c>
      <c r="B26" s="106"/>
      <c r="C26" s="106"/>
      <c r="D26" s="106"/>
      <c r="E26" s="106"/>
      <c r="F26" s="106"/>
      <c r="G26" s="106"/>
      <c r="H26" s="106"/>
      <c r="I26" s="106"/>
    </row>
    <row r="27" spans="1:9" s="27" customFormat="1">
      <c r="A27" s="40"/>
      <c r="B27" s="40"/>
      <c r="C27" s="40"/>
      <c r="D27" s="40"/>
      <c r="E27" s="40"/>
      <c r="F27" s="40"/>
      <c r="G27" s="40"/>
      <c r="H27" s="40"/>
      <c r="I27" s="40"/>
    </row>
    <row r="28" spans="1:9" s="27" customFormat="1">
      <c r="A28" s="40"/>
      <c r="B28" s="40"/>
      <c r="C28" s="40"/>
      <c r="D28" s="40"/>
      <c r="E28" s="40"/>
      <c r="F28" s="40"/>
      <c r="G28" s="40"/>
      <c r="H28" s="40"/>
      <c r="I28" s="40"/>
    </row>
    <row r="29" spans="1:9" s="27" customFormat="1">
      <c r="A29" s="40"/>
      <c r="B29" s="40"/>
      <c r="C29" s="40"/>
      <c r="D29" s="40"/>
      <c r="E29" s="40"/>
      <c r="F29" s="40"/>
      <c r="G29" s="40"/>
      <c r="H29" s="40"/>
      <c r="I29" s="40"/>
    </row>
    <row r="30" spans="1:9" s="27" customFormat="1">
      <c r="A30" s="39"/>
      <c r="B30" s="39"/>
      <c r="C30" s="39"/>
      <c r="D30" s="39"/>
      <c r="E30" s="39"/>
      <c r="F30" s="39"/>
      <c r="G30" s="39"/>
      <c r="H30" s="39"/>
      <c r="I30" s="39"/>
    </row>
    <row r="31" spans="1:9" s="27" customFormat="1">
      <c r="A31" s="39"/>
      <c r="B31" s="39"/>
      <c r="C31" s="39"/>
      <c r="D31" s="39"/>
      <c r="E31" s="39"/>
      <c r="F31" s="39"/>
      <c r="G31" s="39"/>
      <c r="H31" s="39"/>
      <c r="I31" s="39"/>
    </row>
    <row r="33" spans="1:9" ht="15.75">
      <c r="A33" s="103" t="s">
        <v>87</v>
      </c>
      <c r="B33" s="103"/>
      <c r="C33" s="103"/>
      <c r="D33" s="103"/>
      <c r="E33" s="103"/>
      <c r="F33" s="103"/>
      <c r="G33" s="103"/>
      <c r="H33" s="103"/>
      <c r="I33" s="103"/>
    </row>
    <row r="34" spans="1:9" ht="15.75">
      <c r="A34" s="103" t="s">
        <v>88</v>
      </c>
      <c r="B34" s="103"/>
      <c r="C34" s="103"/>
      <c r="D34" s="103"/>
      <c r="E34" s="103"/>
      <c r="F34" s="103"/>
      <c r="G34" s="103"/>
      <c r="H34" s="103"/>
      <c r="I34" s="103"/>
    </row>
    <row r="35" spans="1:9" ht="15.75">
      <c r="A35" s="103" t="s">
        <v>89</v>
      </c>
      <c r="B35" s="103"/>
      <c r="C35" s="103"/>
      <c r="D35" s="103"/>
      <c r="E35" s="103"/>
      <c r="F35" s="103"/>
      <c r="G35" s="103"/>
      <c r="H35" s="103"/>
      <c r="I35" s="103"/>
    </row>
    <row r="36" spans="1:9" ht="15.75">
      <c r="A36" s="103" t="s">
        <v>90</v>
      </c>
      <c r="B36" s="103"/>
      <c r="C36" s="103"/>
      <c r="D36" s="103"/>
      <c r="E36" s="103"/>
      <c r="F36" s="103"/>
      <c r="G36" s="103"/>
      <c r="H36" s="103"/>
      <c r="I36" s="103"/>
    </row>
    <row r="37" spans="1:9" ht="15.75">
      <c r="A37" s="103" t="s">
        <v>91</v>
      </c>
      <c r="B37" s="103"/>
      <c r="C37" s="103"/>
      <c r="D37" s="103"/>
      <c r="E37" s="103"/>
      <c r="F37" s="103"/>
      <c r="G37" s="103"/>
      <c r="H37" s="103"/>
      <c r="I37" s="103"/>
    </row>
    <row r="38" spans="1:9" ht="15.75">
      <c r="A38" s="103" t="s">
        <v>93</v>
      </c>
      <c r="B38" s="103"/>
      <c r="C38" s="103"/>
      <c r="D38" s="103"/>
      <c r="E38" s="103"/>
      <c r="F38" s="103"/>
      <c r="G38" s="103"/>
      <c r="H38" s="103"/>
      <c r="I38" s="103"/>
    </row>
    <row r="39" spans="1:9" ht="15.75">
      <c r="A39" s="103" t="s">
        <v>92</v>
      </c>
      <c r="B39" s="103"/>
      <c r="C39" s="103"/>
      <c r="D39" s="103"/>
      <c r="E39" s="103"/>
      <c r="F39" s="103"/>
      <c r="G39" s="103"/>
      <c r="H39" s="103"/>
      <c r="I39" s="103"/>
    </row>
    <row r="40" spans="1:9" ht="15.75">
      <c r="A40" s="42"/>
      <c r="B40" s="42"/>
      <c r="C40" s="42"/>
      <c r="D40" s="42"/>
      <c r="E40" s="42"/>
      <c r="F40" s="42"/>
      <c r="G40" s="42"/>
      <c r="H40" s="42"/>
      <c r="I40" s="42"/>
    </row>
    <row r="41" spans="1:9" ht="15.75">
      <c r="A41" s="42" t="s">
        <v>110</v>
      </c>
      <c r="B41" s="42"/>
      <c r="C41" s="42"/>
      <c r="D41" s="42"/>
      <c r="E41" s="42"/>
      <c r="F41" s="42"/>
      <c r="G41" s="42"/>
      <c r="H41" s="42"/>
      <c r="I41" s="42"/>
    </row>
  </sheetData>
  <mergeCells count="11">
    <mergeCell ref="A35:I35"/>
    <mergeCell ref="A36:I36"/>
    <mergeCell ref="A37:I37"/>
    <mergeCell ref="A38:I38"/>
    <mergeCell ref="A39:I39"/>
    <mergeCell ref="A34:I34"/>
    <mergeCell ref="A7:I8"/>
    <mergeCell ref="A20:D20"/>
    <mergeCell ref="A24:C24"/>
    <mergeCell ref="A26:I26"/>
    <mergeCell ref="A33:I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Príjmy</vt:lpstr>
      <vt:lpstr>Výdavky 1</vt:lpstr>
      <vt:lpstr>Výdavky 2</vt:lpstr>
      <vt:lpstr>Kontrola</vt:lpstr>
      <vt:lpstr>Prvá strana</vt:lpstr>
      <vt:lpstr>Príjmy!Oblasť_tlače</vt:lpstr>
      <vt:lpstr>'Výdavky 1'!Oblasť_tlače</vt:lpstr>
      <vt:lpstr>'Výdavky 2'!Oblasť_tlače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MIKULOVÁ Miroslava</dc:creator>
  <cp:lastModifiedBy>Mili</cp:lastModifiedBy>
  <cp:lastPrinted>2022-11-12T16:56:57Z</cp:lastPrinted>
  <dcterms:created xsi:type="dcterms:W3CDTF">2015-09-24T12:42:09Z</dcterms:created>
  <dcterms:modified xsi:type="dcterms:W3CDTF">2022-11-14T13:21:45Z</dcterms:modified>
</cp:coreProperties>
</file>